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свод!$A$1:$J$72</definedName>
  </definedNames>
  <calcPr calcId="125725"/>
</workbook>
</file>

<file path=xl/calcChain.xml><?xml version="1.0" encoding="utf-8"?>
<calcChain xmlns="http://schemas.openxmlformats.org/spreadsheetml/2006/main">
  <c r="J8" i="1"/>
  <c r="J70" s="1"/>
  <c r="J8" i="3"/>
  <c r="D70" i="1"/>
  <c r="E70"/>
  <c r="F70"/>
  <c r="G70"/>
  <c r="H70"/>
  <c r="I70"/>
  <c r="D70" i="3"/>
  <c r="E70"/>
  <c r="F70"/>
  <c r="G70"/>
  <c r="H70"/>
  <c r="I70"/>
  <c r="J70"/>
  <c r="D70" i="5"/>
  <c r="E70"/>
  <c r="F70"/>
  <c r="G70"/>
  <c r="H70"/>
  <c r="I70"/>
  <c r="J70"/>
  <c r="D70" i="4"/>
  <c r="E70"/>
  <c r="F70"/>
  <c r="G70"/>
  <c r="H70"/>
  <c r="I70"/>
  <c r="J70"/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J9" i="3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1" i="1"/>
  <c r="J68" l="1"/>
  <c r="J69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E9" l="1"/>
  <c r="F9"/>
  <c r="H9"/>
  <c r="I9"/>
  <c r="E10"/>
  <c r="F10"/>
  <c r="H10"/>
  <c r="I10"/>
  <c r="E11"/>
  <c r="F11"/>
  <c r="H11"/>
  <c r="I11"/>
  <c r="E12"/>
  <c r="F12"/>
  <c r="H12"/>
  <c r="I12"/>
  <c r="E13"/>
  <c r="F13"/>
  <c r="H13"/>
  <c r="I13"/>
  <c r="E14"/>
  <c r="F14"/>
  <c r="H14"/>
  <c r="I14"/>
  <c r="E15"/>
  <c r="F15"/>
  <c r="H15"/>
  <c r="I15"/>
  <c r="E16"/>
  <c r="F16"/>
  <c r="H16"/>
  <c r="I16"/>
  <c r="E17"/>
  <c r="F17"/>
  <c r="H17"/>
  <c r="I17"/>
  <c r="E18"/>
  <c r="F18"/>
  <c r="H18"/>
  <c r="I18"/>
  <c r="E19"/>
  <c r="F19"/>
  <c r="H19"/>
  <c r="I19"/>
  <c r="E20"/>
  <c r="F20"/>
  <c r="H20"/>
  <c r="I20"/>
  <c r="E21"/>
  <c r="F21"/>
  <c r="H21"/>
  <c r="I21"/>
  <c r="E22"/>
  <c r="F22"/>
  <c r="H22"/>
  <c r="I22"/>
  <c r="E23"/>
  <c r="F23"/>
  <c r="H23"/>
  <c r="I23"/>
  <c r="E24"/>
  <c r="F24"/>
  <c r="H24"/>
  <c r="I24"/>
  <c r="E25"/>
  <c r="F25"/>
  <c r="H25"/>
  <c r="I25"/>
  <c r="E26"/>
  <c r="F26"/>
  <c r="H26"/>
  <c r="I26"/>
  <c r="E27"/>
  <c r="F27"/>
  <c r="H27"/>
  <c r="I27"/>
  <c r="E28"/>
  <c r="F28"/>
  <c r="H28"/>
  <c r="I28"/>
  <c r="E29"/>
  <c r="F29"/>
  <c r="H29"/>
  <c r="I29"/>
  <c r="E30"/>
  <c r="F30"/>
  <c r="H30"/>
  <c r="I30"/>
  <c r="E31"/>
  <c r="F31"/>
  <c r="H31"/>
  <c r="I31"/>
  <c r="E32"/>
  <c r="F32"/>
  <c r="H32"/>
  <c r="I32"/>
  <c r="E33"/>
  <c r="F33"/>
  <c r="H33"/>
  <c r="I33"/>
  <c r="E34"/>
  <c r="F34"/>
  <c r="H34"/>
  <c r="I34"/>
  <c r="E35"/>
  <c r="F35"/>
  <c r="H35"/>
  <c r="I35"/>
  <c r="E36"/>
  <c r="F36"/>
  <c r="H36"/>
  <c r="I36"/>
  <c r="E37"/>
  <c r="F37"/>
  <c r="H37"/>
  <c r="I37"/>
  <c r="E38"/>
  <c r="F38"/>
  <c r="H38"/>
  <c r="I38"/>
  <c r="E39"/>
  <c r="F39"/>
  <c r="H39"/>
  <c r="I39"/>
  <c r="E40"/>
  <c r="F40"/>
  <c r="H40"/>
  <c r="I40"/>
  <c r="E41"/>
  <c r="F41"/>
  <c r="H41"/>
  <c r="I41"/>
  <c r="E42"/>
  <c r="F42"/>
  <c r="H42"/>
  <c r="I42"/>
  <c r="E43"/>
  <c r="F43"/>
  <c r="H43"/>
  <c r="I43"/>
  <c r="E44"/>
  <c r="F44"/>
  <c r="H44"/>
  <c r="I44"/>
  <c r="E45"/>
  <c r="F45"/>
  <c r="H45"/>
  <c r="I45"/>
  <c r="E46"/>
  <c r="F46"/>
  <c r="H46"/>
  <c r="I46"/>
  <c r="E47"/>
  <c r="F47"/>
  <c r="H47"/>
  <c r="I47"/>
  <c r="E48"/>
  <c r="F48"/>
  <c r="H48"/>
  <c r="I48"/>
  <c r="E49"/>
  <c r="F49"/>
  <c r="H49"/>
  <c r="I49"/>
  <c r="E50"/>
  <c r="F50"/>
  <c r="H50"/>
  <c r="I50"/>
  <c r="E8"/>
  <c r="F8"/>
  <c r="H8"/>
  <c r="I8"/>
  <c r="D11" l="1"/>
  <c r="D12"/>
  <c r="D23"/>
  <c r="D24"/>
  <c r="D29"/>
  <c r="D37"/>
  <c r="D38"/>
  <c r="D49"/>
  <c r="D50"/>
  <c r="D25" l="1"/>
  <c r="D13"/>
  <c r="D39"/>
  <c r="D40"/>
  <c r="D30"/>
  <c r="D26"/>
  <c r="D14"/>
  <c r="D41"/>
  <c r="D27"/>
  <c r="D15"/>
  <c r="D42"/>
  <c r="D31"/>
  <c r="D28"/>
  <c r="D16"/>
  <c r="D43"/>
  <c r="D17"/>
  <c r="D44"/>
  <c r="D32"/>
  <c r="D18"/>
  <c r="D9"/>
  <c r="D45"/>
  <c r="D33"/>
  <c r="D19"/>
  <c r="D46"/>
  <c r="D34"/>
  <c r="D20"/>
  <c r="D47"/>
  <c r="D35"/>
  <c r="D21"/>
  <c r="D48"/>
  <c r="D36"/>
  <c r="D22"/>
  <c r="D10"/>
  <c r="D8" l="1"/>
  <c r="D72" l="1"/>
  <c r="J40"/>
  <c r="J7" i="3" l="1"/>
  <c r="J7" i="4" s="1"/>
  <c r="J7" i="5" s="1"/>
  <c r="J8" l="1"/>
  <c r="J8" i="4"/>
  <c r="H72" i="1" l="1"/>
  <c r="E72" l="1"/>
  <c r="I72"/>
  <c r="C2" i="3" l="1"/>
  <c r="C2" i="4" s="1"/>
  <c r="C2" i="5" s="1"/>
  <c r="C4" i="3"/>
  <c r="C4" i="4" s="1"/>
  <c r="C4" i="5" s="1"/>
  <c r="G72" i="1" l="1"/>
  <c r="J35" l="1"/>
  <c r="J51"/>
  <c r="J59"/>
  <c r="J55"/>
  <c r="J54"/>
  <c r="J62"/>
  <c r="J60"/>
  <c r="J57"/>
  <c r="J53" l="1"/>
  <c r="J65"/>
  <c r="J52"/>
  <c r="J67"/>
  <c r="J63"/>
  <c r="J66"/>
  <c r="J61"/>
  <c r="J64"/>
  <c r="J50"/>
  <c r="J37"/>
  <c r="J36"/>
  <c r="J46"/>
  <c r="J42"/>
  <c r="J33"/>
  <c r="J32"/>
  <c r="J56"/>
  <c r="J16"/>
  <c r="J49"/>
  <c r="J34"/>
  <c r="J48"/>
  <c r="J31"/>
  <c r="J14"/>
  <c r="J58" l="1"/>
  <c r="J20"/>
  <c r="J24"/>
  <c r="J9"/>
  <c r="J15"/>
  <c r="J17"/>
  <c r="J21"/>
  <c r="J28"/>
  <c r="J44"/>
  <c r="J25"/>
  <c r="J27"/>
  <c r="J47"/>
  <c r="J43"/>
  <c r="J45"/>
  <c r="J30"/>
  <c r="J22"/>
  <c r="J26"/>
  <c r="J39"/>
  <c r="J13"/>
  <c r="J38"/>
  <c r="J11"/>
  <c r="J23"/>
  <c r="J12"/>
  <c r="J10"/>
  <c r="J18"/>
  <c r="J29"/>
  <c r="J19"/>
  <c r="J41"/>
  <c r="F72" l="1"/>
  <c r="J72"/>
</calcChain>
</file>

<file path=xl/sharedStrings.xml><?xml version="1.0" encoding="utf-8"?>
<sst xmlns="http://schemas.openxmlformats.org/spreadsheetml/2006/main" count="309" uniqueCount="84">
  <si>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</si>
  <si>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</si>
  <si>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</si>
  <si>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</si>
  <si>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</si>
  <si>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</si>
  <si>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</si>
  <si>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</si>
  <si>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</si>
  <si>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</si>
  <si>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</si>
  <si>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</si>
  <si>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</si>
  <si>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</si>
  <si>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</si>
  <si>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</si>
  <si>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</si>
  <si>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</si>
  <si>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</si>
  <si>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</si>
  <si>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</si>
  <si>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</si>
  <si>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</si>
  <si>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</si>
  <si>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</si>
  <si>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</si>
  <si>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</si>
  <si>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</si>
  <si>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</si>
  <si>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</si>
  <si>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</si>
  <si>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</si>
  <si>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</si>
  <si>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</si>
  <si>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</si>
  <si>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</si>
  <si>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</si>
  <si>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</si>
  <si>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</si>
  <si>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</si>
  <si>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</si>
  <si>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</si>
  <si>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</si>
  <si>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</si>
  <si>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</si>
  <si>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</si>
  <si>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</si>
  <si>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</si>
  <si>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</si>
  <si>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</si>
  <si>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</si>
  <si>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</si>
  <si>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</si>
  <si>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</si>
  <si>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</si>
  <si>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</si>
  <si>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</si>
  <si>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</si>
  <si>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</si>
  <si>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</si>
  <si>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</si>
  <si>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</si>
  <si>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</si>
  <si>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</si>
  <si>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</si>
  <si>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</si>
  <si>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</si>
  <si>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</si>
  <si>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</si>
  <si>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</si>
  <si>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</si>
  <si>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</si>
  <si>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</si>
  <si>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</si>
  <si>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</si>
  <si>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ВСЕГО 2025 год</t>
  </si>
  <si>
    <t>ОГБУЗ "Смоленская городская поликлиника"</t>
  </si>
  <si>
    <t>ООО "Смоленская клиника боли"</t>
  </si>
  <si>
    <t>ООО "НМЦ КЛД СИТИЛАБ"</t>
  </si>
  <si>
    <t>ООО "ЦТА И СМ НА МИНСКОЙ"</t>
  </si>
  <si>
    <t>ООО "СКБ-ИННОВАЦИИ"</t>
  </si>
  <si>
    <t>ООО "М-ЛАЙН МЕДИЦИНА"</t>
  </si>
  <si>
    <t>Стоимость медицинской помощи в разрезе медицинских и страховых медицинских организаций на 2026 год</t>
  </si>
  <si>
    <t>Утверждено на заседании Комиссии по разработке Территориальной программы ОМС на 2026 год от 22.12.2025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</si>
</sst>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21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" fontId="0" fillId="0" borderId="0" xfId="0" applyNumberFormat="1" applyFill="1"/>
    <xf numFmtId="165" fontId="16" fillId="0" borderId="0" xfId="11" applyNumberFormat="1" applyFont="1" applyFill="1"/>
    <xf numFmtId="0" fontId="14" fillId="2" borderId="3" xfId="0" applyFont="1" applyFill="1" applyBorder="1" applyAlignment="1">
      <alignment horizontal="center" vertical="center" wrapText="1"/>
    </xf>
    <xf numFmtId="49" fontId="18" fillId="2" borderId="3" xfId="1" applyNumberFormat="1" applyFont="1" applyFill="1" applyBorder="1" applyAlignment="1" applyProtection="1">
      <alignment horizontal="left" vertical="center" wrapText="1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43" fontId="0" fillId="0" borderId="0" xfId="0" applyNumberFormat="1" applyFill="1"/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3" fontId="20" fillId="0" borderId="4" xfId="0" applyNumberFormat="1" applyFont="1" applyFill="1" applyBorder="1" applyAlignment="1">
      <alignment horizontal="center" vertical="center" wrapText="1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3" fontId="20" fillId="2" borderId="4" xfId="1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3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  <cellStyle name="Финансовый 7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80"/>
  <sheetViews>
    <sheetView tabSelected="1" zoomScale="60" zoomScaleNormal="6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Q18" sqref="Q18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4" customWidth="1"/>
    <col min="4" max="4" width="25.140625" style="30" customWidth="1"/>
    <col min="5" max="5" width="27.7109375" style="30" bestFit="1" customWidth="1"/>
    <col min="6" max="7" width="24.5703125" style="30" customWidth="1"/>
    <col min="8" max="8" width="27" style="30" customWidth="1"/>
    <col min="9" max="9" width="26.42578125" style="30" customWidth="1"/>
    <col min="10" max="10" width="28.85546875" style="43" customWidth="1"/>
    <col min="11" max="16384" width="8.85546875" style="3"/>
  </cols>
  <sheetData>
    <row r="1" spans="1:10" ht="24.75" customHeight="1">
      <c r="A1" s="21"/>
      <c r="C1" s="47"/>
      <c r="D1" s="40"/>
      <c r="E1" s="40"/>
      <c r="F1" s="40"/>
      <c r="G1" s="40"/>
      <c r="H1" s="81" t="s">
        <v>39</v>
      </c>
      <c r="I1" s="81"/>
      <c r="J1" s="81"/>
    </row>
    <row r="2" spans="1:10" ht="21" customHeight="1">
      <c r="A2" s="21"/>
      <c r="C2" s="86" t="s">
        <v>83</v>
      </c>
      <c r="D2" s="86"/>
      <c r="E2" s="86"/>
      <c r="F2" s="86"/>
      <c r="G2" s="86"/>
      <c r="H2" s="86"/>
      <c r="I2" s="86"/>
      <c r="J2" s="86"/>
    </row>
    <row r="3" spans="1:10">
      <c r="A3" s="22"/>
      <c r="C3" s="48"/>
      <c r="D3" s="42"/>
      <c r="E3" s="42"/>
      <c r="F3" s="41"/>
      <c r="G3" s="41"/>
      <c r="H3" s="81"/>
      <c r="I3" s="81"/>
      <c r="J3" s="81"/>
    </row>
    <row r="4" spans="1:10">
      <c r="A4" s="22"/>
      <c r="C4" s="82" t="s">
        <v>82</v>
      </c>
      <c r="D4" s="82"/>
      <c r="E4" s="82"/>
      <c r="F4" s="82"/>
      <c r="G4" s="82"/>
      <c r="H4" s="82"/>
      <c r="I4" s="82"/>
      <c r="J4" s="82"/>
    </row>
    <row r="5" spans="1:10" ht="24" customHeight="1">
      <c r="A5" s="23"/>
      <c r="C5" s="82"/>
      <c r="D5" s="82"/>
      <c r="E5" s="82"/>
      <c r="F5" s="82"/>
      <c r="G5" s="82"/>
      <c r="H5" s="82"/>
      <c r="I5" s="39"/>
      <c r="J5" s="44" t="s">
        <v>38</v>
      </c>
    </row>
    <row r="6" spans="1:10" ht="21.6" customHeight="1">
      <c r="A6" s="80" t="s">
        <v>1</v>
      </c>
      <c r="B6" s="80" t="s">
        <v>42</v>
      </c>
      <c r="C6" s="83" t="s">
        <v>0</v>
      </c>
      <c r="D6" s="84"/>
      <c r="E6" s="84"/>
      <c r="F6" s="84"/>
      <c r="G6" s="84"/>
      <c r="H6" s="84"/>
      <c r="I6" s="84"/>
      <c r="J6" s="85"/>
    </row>
    <row r="7" spans="1:10" s="59" customFormat="1" ht="95.25" customHeight="1">
      <c r="A7" s="80"/>
      <c r="B7" s="80" t="s">
        <v>42</v>
      </c>
      <c r="C7" s="57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7</v>
      </c>
      <c r="I7" s="58" t="s">
        <v>58</v>
      </c>
      <c r="J7" s="55" t="s">
        <v>75</v>
      </c>
    </row>
    <row r="8" spans="1:10" ht="57.75" customHeight="1">
      <c r="A8" s="24">
        <v>1</v>
      </c>
      <c r="B8" s="14">
        <v>670001</v>
      </c>
      <c r="C8" s="49" t="s">
        <v>12</v>
      </c>
      <c r="D8" s="61">
        <f>согаз!D8+макс!D8+капитал!D8</f>
        <v>0</v>
      </c>
      <c r="E8" s="61">
        <f>согаз!E8+макс!E8+капитал!E8</f>
        <v>0</v>
      </c>
      <c r="F8" s="61">
        <f>согаз!F8+макс!F8+капитал!F8</f>
        <v>0</v>
      </c>
      <c r="G8" s="61">
        <f>согаз!G8+макс!G8+капитал!G8</f>
        <v>13584900</v>
      </c>
      <c r="H8" s="61">
        <f>согаз!H8+макс!H8+капитал!H8</f>
        <v>0</v>
      </c>
      <c r="I8" s="61">
        <f>согаз!I8+макс!I8+капитал!I8</f>
        <v>0</v>
      </c>
      <c r="J8" s="56">
        <f>согаз!J8+макс!J8+капитал!J8</f>
        <v>13584900</v>
      </c>
    </row>
    <row r="9" spans="1:10" ht="57.75" customHeight="1">
      <c r="A9" s="24">
        <v>2</v>
      </c>
      <c r="B9" s="15">
        <v>670002</v>
      </c>
      <c r="C9" s="49" t="s">
        <v>8</v>
      </c>
      <c r="D9" s="61">
        <f>согаз!D9+макс!D9+капитал!D9</f>
        <v>1845591495.7621942</v>
      </c>
      <c r="E9" s="61">
        <f>согаз!E9+макс!E9+капитал!E9</f>
        <v>114707818</v>
      </c>
      <c r="F9" s="61">
        <f>согаз!F9+макс!F9+капитал!F9</f>
        <v>77055566.956664667</v>
      </c>
      <c r="G9" s="61">
        <f>согаз!G9+макс!G9+капитал!G9</f>
        <v>115677157.21000001</v>
      </c>
      <c r="H9" s="61">
        <f>согаз!H9+макс!H9+капитал!H9</f>
        <v>0</v>
      </c>
      <c r="I9" s="61">
        <f>согаз!I9+макс!I9+капитал!I9</f>
        <v>12132399</v>
      </c>
      <c r="J9" s="56">
        <f>согаз!J9+макс!J9+капитал!J9</f>
        <v>2050456618.928859</v>
      </c>
    </row>
    <row r="10" spans="1:10" ht="57.75" customHeight="1">
      <c r="A10" s="24">
        <v>3</v>
      </c>
      <c r="B10" s="15">
        <v>670003</v>
      </c>
      <c r="C10" s="49" t="s">
        <v>9</v>
      </c>
      <c r="D10" s="61">
        <f>согаз!D10+макс!D10+капитал!D10</f>
        <v>246795644.70032424</v>
      </c>
      <c r="E10" s="61">
        <f>согаз!E10+макс!E10+капитал!E10</f>
        <v>6367075</v>
      </c>
      <c r="F10" s="61">
        <f>согаз!F10+макс!F10+капитал!F10</f>
        <v>39524033.802818187</v>
      </c>
      <c r="G10" s="61">
        <f>согаз!G10+макс!G10+капитал!G10</f>
        <v>49908054.540000007</v>
      </c>
      <c r="H10" s="61">
        <f>согаз!H10+макс!H10+капитал!H10</f>
        <v>0</v>
      </c>
      <c r="I10" s="61">
        <f>согаз!I10+макс!I10+капитал!I10</f>
        <v>9869730</v>
      </c>
      <c r="J10" s="56">
        <f>согаз!J10+макс!J10+капитал!J10</f>
        <v>346097463.04314244</v>
      </c>
    </row>
    <row r="11" spans="1:10" ht="57.75" customHeight="1">
      <c r="A11" s="24">
        <v>4</v>
      </c>
      <c r="B11" s="14">
        <v>670004</v>
      </c>
      <c r="C11" s="49" t="s">
        <v>10</v>
      </c>
      <c r="D11" s="61">
        <f>согаз!D11+макс!D11+капитал!D11</f>
        <v>0</v>
      </c>
      <c r="E11" s="61">
        <f>согаз!E11+макс!E11+капитал!E11</f>
        <v>0</v>
      </c>
      <c r="F11" s="61">
        <f>согаз!F11+макс!F11+капитал!F11</f>
        <v>0</v>
      </c>
      <c r="G11" s="61">
        <f>согаз!G11+макс!G11+капитал!G11</f>
        <v>343560305</v>
      </c>
      <c r="H11" s="61">
        <f>согаз!H11+макс!H11+капитал!H11</f>
        <v>0</v>
      </c>
      <c r="I11" s="61">
        <f>согаз!I11+макс!I11+капитал!I11</f>
        <v>0</v>
      </c>
      <c r="J11" s="56">
        <f>согаз!J11+макс!J11+капитал!J11</f>
        <v>343560305</v>
      </c>
    </row>
    <row r="12" spans="1:10" ht="56.25">
      <c r="A12" s="24">
        <v>5</v>
      </c>
      <c r="B12" s="15">
        <v>670005</v>
      </c>
      <c r="C12" s="49" t="s">
        <v>11</v>
      </c>
      <c r="D12" s="61">
        <f>согаз!D12+макс!D12+капитал!D12</f>
        <v>771395666.22462451</v>
      </c>
      <c r="E12" s="61">
        <f>согаз!E12+макс!E12+капитал!E12</f>
        <v>132089000</v>
      </c>
      <c r="F12" s="61">
        <f>согаз!F12+макс!F12+капитал!F12</f>
        <v>752526186.85767961</v>
      </c>
      <c r="G12" s="61">
        <f>согаз!G12+макс!G12+капитал!G12</f>
        <v>266287503.38</v>
      </c>
      <c r="H12" s="61">
        <f>согаз!H12+макс!H12+капитал!H12</f>
        <v>0</v>
      </c>
      <c r="I12" s="61">
        <f>согаз!I12+макс!I12+капитал!I12</f>
        <v>0</v>
      </c>
      <c r="J12" s="56">
        <f>согаз!J12+макс!J12+капитал!J12</f>
        <v>1790209356.4623041</v>
      </c>
    </row>
    <row r="13" spans="1:10" ht="37.5">
      <c r="A13" s="24">
        <v>6</v>
      </c>
      <c r="B13" s="14">
        <v>670012</v>
      </c>
      <c r="C13" s="49" t="s">
        <v>46</v>
      </c>
      <c r="D13" s="61">
        <f>согаз!D13+макс!D13+капитал!D13</f>
        <v>0</v>
      </c>
      <c r="E13" s="61">
        <f>согаз!E13+макс!E13+капитал!E13</f>
        <v>0</v>
      </c>
      <c r="F13" s="61">
        <f>согаз!F13+макс!F13+капитал!F13</f>
        <v>0</v>
      </c>
      <c r="G13" s="61">
        <f>согаз!G13+макс!G13+капитал!G13</f>
        <v>197486797.05448824</v>
      </c>
      <c r="H13" s="61">
        <f>согаз!H13+макс!H13+капитал!H13</f>
        <v>33483106.94369204</v>
      </c>
      <c r="I13" s="61">
        <f>согаз!I13+макс!I13+капитал!I13</f>
        <v>0</v>
      </c>
      <c r="J13" s="56">
        <f>согаз!J13+макс!J13+капитал!J13</f>
        <v>230969903.99818027</v>
      </c>
    </row>
    <row r="14" spans="1:10">
      <c r="A14" s="24">
        <v>7</v>
      </c>
      <c r="B14" s="15">
        <v>670013</v>
      </c>
      <c r="C14" s="49" t="s">
        <v>17</v>
      </c>
      <c r="D14" s="61">
        <f>согаз!D14+макс!D14+капитал!D14</f>
        <v>14439534.511537204</v>
      </c>
      <c r="E14" s="61">
        <f>согаз!E14+макс!E14+капитал!E14</f>
        <v>0</v>
      </c>
      <c r="F14" s="61">
        <f>согаз!F14+макс!F14+капитал!F14</f>
        <v>11789555.893734578</v>
      </c>
      <c r="G14" s="61">
        <f>согаз!G14+макс!G14+капитал!G14</f>
        <v>76157939.271298051</v>
      </c>
      <c r="H14" s="61">
        <f>согаз!H14+макс!H14+капитал!H14</f>
        <v>0</v>
      </c>
      <c r="I14" s="61">
        <f>согаз!I14+макс!I14+капитал!I14</f>
        <v>0</v>
      </c>
      <c r="J14" s="56">
        <f>согаз!J14+макс!J14+капитал!J14</f>
        <v>102387029.67656983</v>
      </c>
    </row>
    <row r="15" spans="1:10">
      <c r="A15" s="24">
        <v>8</v>
      </c>
      <c r="B15" s="15">
        <v>670015</v>
      </c>
      <c r="C15" s="49" t="s">
        <v>18</v>
      </c>
      <c r="D15" s="61">
        <f>согаз!D15+макс!D15+капитал!D15</f>
        <v>87082682.516578034</v>
      </c>
      <c r="E15" s="61">
        <f>согаз!E15+макс!E15+капитал!E15</f>
        <v>0</v>
      </c>
      <c r="F15" s="61">
        <f>согаз!F15+макс!F15+капитал!F15</f>
        <v>10147297.011452138</v>
      </c>
      <c r="G15" s="61">
        <f>согаз!G15+макс!G15+капитал!G15</f>
        <v>260565912.47381598</v>
      </c>
      <c r="H15" s="61">
        <f>согаз!H15+макс!H15+капитал!H15</f>
        <v>0</v>
      </c>
      <c r="I15" s="61">
        <f>согаз!I15+макс!I15+капитал!I15</f>
        <v>0</v>
      </c>
      <c r="J15" s="56">
        <f>согаз!J15+макс!J15+капитал!J15</f>
        <v>357795892.00184619</v>
      </c>
    </row>
    <row r="16" spans="1:10">
      <c r="A16" s="24">
        <v>9</v>
      </c>
      <c r="B16" s="15">
        <v>670017</v>
      </c>
      <c r="C16" s="49" t="s">
        <v>19</v>
      </c>
      <c r="D16" s="61">
        <f>согаз!D16+макс!D16+капитал!D16</f>
        <v>31147217.586181641</v>
      </c>
      <c r="E16" s="61">
        <f>согаз!E16+макс!E16+капитал!E16</f>
        <v>0</v>
      </c>
      <c r="F16" s="61">
        <f>согаз!F16+макс!F16+капитал!F16</f>
        <v>10060514.10566487</v>
      </c>
      <c r="G16" s="61">
        <f>согаз!G16+макс!G16+капитал!G16</f>
        <v>84897363.178744316</v>
      </c>
      <c r="H16" s="61">
        <f>согаз!H16+макс!H16+капитал!H16</f>
        <v>0</v>
      </c>
      <c r="I16" s="61">
        <f>согаз!I16+макс!I16+капитал!I16</f>
        <v>0</v>
      </c>
      <c r="J16" s="56">
        <f>согаз!J16+макс!J16+капитал!J16</f>
        <v>126105094.87059084</v>
      </c>
    </row>
    <row r="17" spans="1:10">
      <c r="A17" s="24">
        <v>10</v>
      </c>
      <c r="B17" s="15">
        <v>670018</v>
      </c>
      <c r="C17" s="49" t="s">
        <v>20</v>
      </c>
      <c r="D17" s="61">
        <f>согаз!D17+макс!D17+капитал!D17</f>
        <v>56116418.45776777</v>
      </c>
      <c r="E17" s="61">
        <f>согаз!E17+макс!E17+капитал!E17</f>
        <v>0</v>
      </c>
      <c r="F17" s="61">
        <f>согаз!F17+макс!F17+капитал!F17</f>
        <v>19865713.700709119</v>
      </c>
      <c r="G17" s="61">
        <f>согаз!G17+макс!G17+капитал!G17</f>
        <v>162995227.43495321</v>
      </c>
      <c r="H17" s="61">
        <f>согаз!H17+макс!H17+капитал!H17</f>
        <v>0</v>
      </c>
      <c r="I17" s="61">
        <f>согаз!I17+макс!I17+капитал!I17</f>
        <v>0</v>
      </c>
      <c r="J17" s="56">
        <f>согаз!J17+макс!J17+капитал!J17</f>
        <v>238977359.5934301</v>
      </c>
    </row>
    <row r="18" spans="1:10">
      <c r="A18" s="24">
        <v>11</v>
      </c>
      <c r="B18" s="15">
        <v>670020</v>
      </c>
      <c r="C18" s="49" t="s">
        <v>57</v>
      </c>
      <c r="D18" s="61">
        <f>согаз!D18+макс!D18+капитал!D18</f>
        <v>32166549.831744812</v>
      </c>
      <c r="E18" s="61">
        <f>согаз!E18+макс!E18+капитал!E18</f>
        <v>0</v>
      </c>
      <c r="F18" s="61">
        <f>согаз!F18+макс!F18+капитал!F18</f>
        <v>12147252.001833234</v>
      </c>
      <c r="G18" s="61">
        <f>согаз!G18+макс!G18+капитал!G18</f>
        <v>107615798.99869835</v>
      </c>
      <c r="H18" s="61">
        <f>согаз!H18+макс!H18+капитал!H18</f>
        <v>0</v>
      </c>
      <c r="I18" s="61">
        <f>согаз!I18+макс!I18+капитал!I18</f>
        <v>0</v>
      </c>
      <c r="J18" s="56">
        <f>согаз!J18+макс!J18+капитал!J18</f>
        <v>151929600.8322764</v>
      </c>
    </row>
    <row r="19" spans="1:10">
      <c r="A19" s="24">
        <v>12</v>
      </c>
      <c r="B19" s="15">
        <v>670022</v>
      </c>
      <c r="C19" s="49" t="s">
        <v>21</v>
      </c>
      <c r="D19" s="61">
        <f>согаз!D19+макс!D19+капитал!D19</f>
        <v>15671776.259046189</v>
      </c>
      <c r="E19" s="61">
        <f>согаз!E19+макс!E19+капитал!E19</f>
        <v>0</v>
      </c>
      <c r="F19" s="61">
        <f>согаз!F19+макс!F19+капитал!F19</f>
        <v>9212857.600068368</v>
      </c>
      <c r="G19" s="61">
        <f>согаз!G19+макс!G19+капитал!G19</f>
        <v>73895682.25340803</v>
      </c>
      <c r="H19" s="61">
        <f>согаз!H19+макс!H19+капитал!H19</f>
        <v>0</v>
      </c>
      <c r="I19" s="61">
        <f>согаз!I19+макс!I19+капитал!I19</f>
        <v>0</v>
      </c>
      <c r="J19" s="56">
        <f>согаз!J19+макс!J19+капитал!J19</f>
        <v>98780316.112522602</v>
      </c>
    </row>
    <row r="20" spans="1:10">
      <c r="A20" s="24">
        <v>13</v>
      </c>
      <c r="B20" s="15">
        <v>670023</v>
      </c>
      <c r="C20" s="49" t="s">
        <v>22</v>
      </c>
      <c r="D20" s="61">
        <f>согаз!D20+макс!D20+капитал!D20</f>
        <v>25596984.211186424</v>
      </c>
      <c r="E20" s="61">
        <f>согаз!E20+макс!E20+капитал!E20</f>
        <v>0</v>
      </c>
      <c r="F20" s="61">
        <f>согаз!F20+макс!F20+капитал!F20</f>
        <v>8824613.2885329016</v>
      </c>
      <c r="G20" s="61">
        <f>согаз!G20+макс!G20+капитал!G20</f>
        <v>90605580.917978138</v>
      </c>
      <c r="H20" s="61">
        <f>согаз!H20+макс!H20+капитал!H20</f>
        <v>0</v>
      </c>
      <c r="I20" s="61">
        <f>согаз!I20+макс!I20+капитал!I20</f>
        <v>0</v>
      </c>
      <c r="J20" s="56">
        <f>согаз!J20+макс!J20+капитал!J20</f>
        <v>125027178.41769746</v>
      </c>
    </row>
    <row r="21" spans="1:10" ht="37.5">
      <c r="A21" s="24">
        <v>14</v>
      </c>
      <c r="B21" s="15">
        <v>670024</v>
      </c>
      <c r="C21" s="49" t="s">
        <v>47</v>
      </c>
      <c r="D21" s="61">
        <f>согаз!D21+макс!D21+капитал!D21</f>
        <v>20284555.635980658</v>
      </c>
      <c r="E21" s="61">
        <f>согаз!E21+макс!E21+капитал!E21</f>
        <v>0</v>
      </c>
      <c r="F21" s="61">
        <f>согаз!F21+макс!F21+капитал!F21</f>
        <v>10103871.364331855</v>
      </c>
      <c r="G21" s="61">
        <f>согаз!G21+макс!G21+капитал!G21</f>
        <v>73024251.931079149</v>
      </c>
      <c r="H21" s="61">
        <f>согаз!H21+макс!H21+капитал!H21</f>
        <v>0</v>
      </c>
      <c r="I21" s="61">
        <f>согаз!I21+макс!I21+капитал!I21</f>
        <v>0</v>
      </c>
      <c r="J21" s="56">
        <f>согаз!J21+макс!J21+капитал!J21</f>
        <v>103412678.93139166</v>
      </c>
    </row>
    <row r="22" spans="1:10">
      <c r="A22" s="24">
        <v>15</v>
      </c>
      <c r="B22" s="15">
        <v>670026</v>
      </c>
      <c r="C22" s="49" t="s">
        <v>41</v>
      </c>
      <c r="D22" s="61">
        <f>согаз!D22+макс!D22+капитал!D22</f>
        <v>66182021.460433245</v>
      </c>
      <c r="E22" s="61">
        <f>согаз!E22+макс!E22+капитал!E22</f>
        <v>0</v>
      </c>
      <c r="F22" s="61">
        <f>согаз!F22+макс!F22+капитал!F22</f>
        <v>14492043.008923639</v>
      </c>
      <c r="G22" s="61">
        <f>согаз!G22+макс!G22+капитал!G22</f>
        <v>200874366.33151516</v>
      </c>
      <c r="H22" s="61">
        <f>согаз!H22+макс!H22+капитал!H22</f>
        <v>0</v>
      </c>
      <c r="I22" s="61">
        <f>согаз!I22+макс!I22+капитал!I22</f>
        <v>0</v>
      </c>
      <c r="J22" s="56">
        <f>согаз!J22+макс!J22+капитал!J22</f>
        <v>281548430.80087209</v>
      </c>
    </row>
    <row r="23" spans="1:10">
      <c r="A23" s="24">
        <v>16</v>
      </c>
      <c r="B23" s="15">
        <v>670027</v>
      </c>
      <c r="C23" s="49" t="s">
        <v>23</v>
      </c>
      <c r="D23" s="61">
        <f>согаз!D23+макс!D23+капитал!D23</f>
        <v>385023685.98484027</v>
      </c>
      <c r="E23" s="61">
        <f>согаз!E23+макс!E23+капитал!E23</f>
        <v>0</v>
      </c>
      <c r="F23" s="61">
        <f>согаз!F23+макс!F23+капитал!F23</f>
        <v>27035091.653127305</v>
      </c>
      <c r="G23" s="61">
        <f>согаз!G23+макс!G23+капитал!G23</f>
        <v>491839173.31125218</v>
      </c>
      <c r="H23" s="61">
        <f>согаз!H23+макс!H23+капитал!H23</f>
        <v>0</v>
      </c>
      <c r="I23" s="61">
        <f>согаз!I23+макс!I23+капитал!I23</f>
        <v>0</v>
      </c>
      <c r="J23" s="56">
        <f>согаз!J23+макс!J23+капитал!J23</f>
        <v>903897950.9492197</v>
      </c>
    </row>
    <row r="24" spans="1:10">
      <c r="A24" s="24">
        <v>17</v>
      </c>
      <c r="B24" s="15">
        <v>670028</v>
      </c>
      <c r="C24" s="49" t="s">
        <v>24</v>
      </c>
      <c r="D24" s="61">
        <f>согаз!D24+макс!D24+капитал!D24</f>
        <v>97387188.145582393</v>
      </c>
      <c r="E24" s="61">
        <f>согаз!E24+макс!E24+капитал!E24</f>
        <v>0</v>
      </c>
      <c r="F24" s="61">
        <f>согаз!F24+макс!F24+капитал!F24</f>
        <v>21606101.847687002</v>
      </c>
      <c r="G24" s="61">
        <f>согаз!G24+макс!G24+капитал!G24</f>
        <v>138441601.87723255</v>
      </c>
      <c r="H24" s="61">
        <f>согаз!H24+макс!H24+капитал!H24</f>
        <v>0</v>
      </c>
      <c r="I24" s="61">
        <f>согаз!I24+макс!I24+капитал!I24</f>
        <v>0</v>
      </c>
      <c r="J24" s="56">
        <f>согаз!J24+макс!J24+капитал!J24</f>
        <v>257434891.87050194</v>
      </c>
    </row>
    <row r="25" spans="1:10">
      <c r="A25" s="24">
        <v>18</v>
      </c>
      <c r="B25" s="15">
        <v>670029</v>
      </c>
      <c r="C25" s="49" t="s">
        <v>48</v>
      </c>
      <c r="D25" s="61">
        <f>согаз!D25+макс!D25+капитал!D25</f>
        <v>340998467.57609129</v>
      </c>
      <c r="E25" s="61">
        <f>согаз!E25+макс!E25+капитал!E25</f>
        <v>0</v>
      </c>
      <c r="F25" s="61">
        <f>согаз!F25+макс!F25+капитал!F25</f>
        <v>21427128.244686093</v>
      </c>
      <c r="G25" s="61">
        <f>согаз!G25+макс!G25+капитал!G25</f>
        <v>414905113.61459094</v>
      </c>
      <c r="H25" s="61">
        <f>согаз!H25+макс!H25+капитал!H25</f>
        <v>0</v>
      </c>
      <c r="I25" s="61">
        <f>согаз!I25+макс!I25+капитал!I25</f>
        <v>0</v>
      </c>
      <c r="J25" s="56">
        <f>согаз!J25+макс!J25+капитал!J25</f>
        <v>777330709.43536842</v>
      </c>
    </row>
    <row r="26" spans="1:10">
      <c r="A26" s="24">
        <v>19</v>
      </c>
      <c r="B26" s="16">
        <v>670030</v>
      </c>
      <c r="C26" s="50" t="s">
        <v>56</v>
      </c>
      <c r="D26" s="61">
        <f>согаз!D26+макс!D26+капитал!D26</f>
        <v>36851950.711929783</v>
      </c>
      <c r="E26" s="61">
        <f>согаз!E26+макс!E26+капитал!E26</f>
        <v>0</v>
      </c>
      <c r="F26" s="61">
        <f>согаз!F26+макс!F26+капитал!F26</f>
        <v>13530335.99841493</v>
      </c>
      <c r="G26" s="61">
        <f>согаз!G26+макс!G26+капитал!G26</f>
        <v>127260510.7428703</v>
      </c>
      <c r="H26" s="61">
        <f>согаз!H26+макс!H26+капитал!H26</f>
        <v>0</v>
      </c>
      <c r="I26" s="61">
        <f>согаз!I26+макс!I26+капитал!I26</f>
        <v>0</v>
      </c>
      <c r="J26" s="56">
        <f>согаз!J26+макс!J26+капитал!J26</f>
        <v>177642797.45321503</v>
      </c>
    </row>
    <row r="27" spans="1:10">
      <c r="A27" s="24">
        <v>20</v>
      </c>
      <c r="B27" s="15">
        <v>670033</v>
      </c>
      <c r="C27" s="49" t="s">
        <v>26</v>
      </c>
      <c r="D27" s="61">
        <f>согаз!D27+макс!D27+капитал!D27</f>
        <v>18428139.80742497</v>
      </c>
      <c r="E27" s="61">
        <f>согаз!E27+макс!E27+капитал!E27</f>
        <v>0</v>
      </c>
      <c r="F27" s="61">
        <f>согаз!F27+макс!F27+капитал!F27</f>
        <v>10461685.876319803</v>
      </c>
      <c r="G27" s="61">
        <f>согаз!G27+макс!G27+капитал!G27</f>
        <v>56619085.604300343</v>
      </c>
      <c r="H27" s="61">
        <f>согаз!H27+макс!H27+капитал!H27</f>
        <v>0</v>
      </c>
      <c r="I27" s="61">
        <f>согаз!I27+макс!I27+капитал!I27</f>
        <v>0</v>
      </c>
      <c r="J27" s="56">
        <f>согаз!J27+макс!J27+капитал!J27</f>
        <v>85508911.288045108</v>
      </c>
    </row>
    <row r="28" spans="1:10">
      <c r="A28" s="24">
        <v>21</v>
      </c>
      <c r="B28" s="15">
        <v>670036</v>
      </c>
      <c r="C28" s="49" t="s">
        <v>27</v>
      </c>
      <c r="D28" s="61">
        <f>согаз!D28+макс!D28+капитал!D28</f>
        <v>230046085.25433919</v>
      </c>
      <c r="E28" s="61">
        <f>согаз!E28+макс!E28+капитал!E28</f>
        <v>0</v>
      </c>
      <c r="F28" s="61">
        <f>согаз!F28+макс!F28+капитал!F28</f>
        <v>24681335.634315927</v>
      </c>
      <c r="G28" s="61">
        <f>согаз!G28+макс!G28+капитал!G28</f>
        <v>405230815.94918668</v>
      </c>
      <c r="H28" s="61">
        <f>согаз!H28+макс!H28+капитал!H28</f>
        <v>0</v>
      </c>
      <c r="I28" s="61">
        <f>согаз!I28+макс!I28+капитал!I28</f>
        <v>0</v>
      </c>
      <c r="J28" s="56">
        <f>согаз!J28+макс!J28+капитал!J28</f>
        <v>659958236.83784175</v>
      </c>
    </row>
    <row r="29" spans="1:10" ht="37.5">
      <c r="A29" s="24">
        <v>22</v>
      </c>
      <c r="B29" s="15">
        <v>670045</v>
      </c>
      <c r="C29" s="49" t="s">
        <v>76</v>
      </c>
      <c r="D29" s="61">
        <f>согаз!D29+макс!D29+капитал!D29</f>
        <v>0</v>
      </c>
      <c r="E29" s="61">
        <f>согаз!E29+макс!E29+капитал!E29</f>
        <v>0</v>
      </c>
      <c r="F29" s="61">
        <f>согаз!F29+макс!F29+капитал!F29</f>
        <v>138907971.43545461</v>
      </c>
      <c r="G29" s="61">
        <f>согаз!G29+макс!G29+капитал!G29</f>
        <v>1541446344.8639555</v>
      </c>
      <c r="H29" s="61">
        <f>согаз!H29+макс!H29+капитал!H29</f>
        <v>0</v>
      </c>
      <c r="I29" s="61">
        <f>согаз!I29+макс!I29+капитал!I29</f>
        <v>0</v>
      </c>
      <c r="J29" s="56">
        <f>согаз!J29+макс!J29+капитал!J29</f>
        <v>1680354316.2994103</v>
      </c>
    </row>
    <row r="30" spans="1:10" ht="39.75" customHeight="1">
      <c r="A30" s="24">
        <v>23</v>
      </c>
      <c r="B30" s="14">
        <v>670048</v>
      </c>
      <c r="C30" s="49" t="s">
        <v>62</v>
      </c>
      <c r="D30" s="61">
        <f>согаз!D30+макс!D30+капитал!D30</f>
        <v>1204205330.7106218</v>
      </c>
      <c r="E30" s="61">
        <f>согаз!E30+макс!E30+капитал!E30</f>
        <v>92644404</v>
      </c>
      <c r="F30" s="61">
        <f>согаз!F30+макс!F30+капитал!F30</f>
        <v>119901059.09085065</v>
      </c>
      <c r="G30" s="61">
        <f>согаз!G30+макс!G30+капитал!G30</f>
        <v>276052146.47000003</v>
      </c>
      <c r="H30" s="61">
        <f>согаз!H30+макс!H30+капитал!H30</f>
        <v>0</v>
      </c>
      <c r="I30" s="61">
        <f>согаз!I30+макс!I30+капитал!I30</f>
        <v>7746005</v>
      </c>
      <c r="J30" s="56">
        <f>согаз!J30+макс!J30+капитал!J30</f>
        <v>1607904541.2714725</v>
      </c>
    </row>
    <row r="31" spans="1:10" ht="37.5">
      <c r="A31" s="24">
        <v>24</v>
      </c>
      <c r="B31" s="15">
        <v>670050</v>
      </c>
      <c r="C31" s="49" t="s">
        <v>16</v>
      </c>
      <c r="D31" s="61">
        <f>согаз!D31+макс!D31+капитал!D31</f>
        <v>93987543.073215187</v>
      </c>
      <c r="E31" s="61">
        <f>согаз!E31+макс!E31+капитал!E31</f>
        <v>0</v>
      </c>
      <c r="F31" s="61">
        <f>согаз!F31+макс!F31+капитал!F31</f>
        <v>0</v>
      </c>
      <c r="G31" s="61">
        <f>согаз!G31+макс!G31+капитал!G31</f>
        <v>4618866</v>
      </c>
      <c r="H31" s="61">
        <f>согаз!H31+макс!H31+капитал!H31</f>
        <v>0</v>
      </c>
      <c r="I31" s="61">
        <f>согаз!I31+макс!I31+капитал!I31</f>
        <v>0</v>
      </c>
      <c r="J31" s="56">
        <f>согаз!J31+макс!J31+капитал!J31</f>
        <v>98606409.073215187</v>
      </c>
    </row>
    <row r="32" spans="1:10" ht="37.5">
      <c r="A32" s="24">
        <v>25</v>
      </c>
      <c r="B32" s="14">
        <v>670052</v>
      </c>
      <c r="C32" s="49" t="s">
        <v>49</v>
      </c>
      <c r="D32" s="61">
        <f>согаз!D32+макс!D32+капитал!D32</f>
        <v>89247866.860722914</v>
      </c>
      <c r="E32" s="61">
        <f>согаз!E32+макс!E32+капитал!E32</f>
        <v>0</v>
      </c>
      <c r="F32" s="61">
        <f>согаз!F32+макс!F32+капитал!F32</f>
        <v>39145811.972221851</v>
      </c>
      <c r="G32" s="61">
        <f>согаз!G32+макс!G32+капитал!G32</f>
        <v>551597636.62259197</v>
      </c>
      <c r="H32" s="61">
        <f>согаз!H32+макс!H32+капитал!H32</f>
        <v>0</v>
      </c>
      <c r="I32" s="61">
        <f>согаз!I32+макс!I32+капитал!I32</f>
        <v>0</v>
      </c>
      <c r="J32" s="56">
        <f>согаз!J32+макс!J32+капитал!J32</f>
        <v>679991315.45553672</v>
      </c>
    </row>
    <row r="33" spans="1:10">
      <c r="A33" s="24">
        <v>26</v>
      </c>
      <c r="B33" s="16">
        <v>670053</v>
      </c>
      <c r="C33" s="50" t="s">
        <v>25</v>
      </c>
      <c r="D33" s="61">
        <f>согаз!D33+макс!D33+капитал!D33</f>
        <v>0</v>
      </c>
      <c r="E33" s="61">
        <f>согаз!E33+макс!E33+капитал!E33</f>
        <v>0</v>
      </c>
      <c r="F33" s="61">
        <f>согаз!F33+макс!F33+капитал!F33</f>
        <v>16775885.614002023</v>
      </c>
      <c r="G33" s="61">
        <f>согаз!G33+макс!G33+капитал!G33</f>
        <v>273582460.45051318</v>
      </c>
      <c r="H33" s="61">
        <f>согаз!H33+макс!H33+капитал!H33</f>
        <v>0</v>
      </c>
      <c r="I33" s="61">
        <f>согаз!I33+макс!I33+капитал!I33</f>
        <v>0</v>
      </c>
      <c r="J33" s="56">
        <f>согаз!J33+макс!J33+капитал!J33</f>
        <v>290358346.06451523</v>
      </c>
    </row>
    <row r="34" spans="1:10" ht="56.25">
      <c r="A34" s="24">
        <v>27</v>
      </c>
      <c r="B34" s="16">
        <v>670054</v>
      </c>
      <c r="C34" s="50" t="s">
        <v>15</v>
      </c>
      <c r="D34" s="61">
        <f>согаз!D34+макс!D34+капитал!D34</f>
        <v>1111042066.676981</v>
      </c>
      <c r="E34" s="61">
        <f>согаз!E34+макс!E34+капитал!E34</f>
        <v>107378483</v>
      </c>
      <c r="F34" s="61">
        <f>согаз!F34+макс!F34+капитал!F34</f>
        <v>0</v>
      </c>
      <c r="G34" s="61">
        <f>согаз!G34+макс!G34+капитал!G34</f>
        <v>95875297</v>
      </c>
      <c r="H34" s="61">
        <f>согаз!H34+макс!H34+капитал!H34</f>
        <v>0</v>
      </c>
      <c r="I34" s="61">
        <f>согаз!I34+макс!I34+капитал!I34</f>
        <v>0</v>
      </c>
      <c r="J34" s="56">
        <f>согаз!J34+макс!J34+капитал!J34</f>
        <v>1206917363.676981</v>
      </c>
    </row>
    <row r="35" spans="1:10">
      <c r="A35" s="24">
        <v>28</v>
      </c>
      <c r="B35" s="15">
        <v>670055</v>
      </c>
      <c r="C35" s="49" t="s">
        <v>29</v>
      </c>
      <c r="D35" s="61">
        <f>согаз!D35+макс!D35+капитал!D35</f>
        <v>0</v>
      </c>
      <c r="E35" s="61">
        <f>согаз!E35+макс!E35+капитал!E35</f>
        <v>0</v>
      </c>
      <c r="F35" s="61">
        <f>согаз!F35+макс!F35+капитал!F35</f>
        <v>0</v>
      </c>
      <c r="G35" s="61">
        <f>согаз!G35+макс!G35+капитал!G35</f>
        <v>2292030.6799999997</v>
      </c>
      <c r="H35" s="61">
        <f>согаз!H35+макс!H35+капитал!H35</f>
        <v>0</v>
      </c>
      <c r="I35" s="61">
        <f>согаз!I35+макс!I35+капитал!I35</f>
        <v>0</v>
      </c>
      <c r="J35" s="56">
        <f>согаз!J35+макс!J35+капитал!J35</f>
        <v>2292030.6799999997</v>
      </c>
    </row>
    <row r="36" spans="1:10" ht="37.5">
      <c r="A36" s="24">
        <v>29</v>
      </c>
      <c r="B36" s="14">
        <v>670056</v>
      </c>
      <c r="C36" s="49" t="s">
        <v>28</v>
      </c>
      <c r="D36" s="61">
        <f>согаз!D36+макс!D36+капитал!D36</f>
        <v>0</v>
      </c>
      <c r="E36" s="61">
        <f>согаз!E36+макс!E36+капитал!E36</f>
        <v>0</v>
      </c>
      <c r="F36" s="61">
        <f>согаз!F36+макс!F36+капитал!F36</f>
        <v>254010.02639205879</v>
      </c>
      <c r="G36" s="61">
        <f>согаз!G36+макс!G36+капитал!G36</f>
        <v>3188399.080833328</v>
      </c>
      <c r="H36" s="61">
        <f>согаз!H36+макс!H36+капитал!H36</f>
        <v>0</v>
      </c>
      <c r="I36" s="61">
        <f>согаз!I36+макс!I36+капитал!I36</f>
        <v>0</v>
      </c>
      <c r="J36" s="56">
        <f>согаз!J36+макс!J36+капитал!J36</f>
        <v>3442409.1072253874</v>
      </c>
    </row>
    <row r="37" spans="1:10" ht="37.5">
      <c r="A37" s="24">
        <v>30</v>
      </c>
      <c r="B37" s="15">
        <v>670057</v>
      </c>
      <c r="C37" s="49" t="s">
        <v>50</v>
      </c>
      <c r="D37" s="61">
        <f>согаз!D37+макс!D37+капитал!D37</f>
        <v>552791207.66908884</v>
      </c>
      <c r="E37" s="61">
        <f>согаз!E37+макс!E37+капитал!E37</f>
        <v>79917087</v>
      </c>
      <c r="F37" s="61">
        <f>согаз!F37+макс!F37+капитал!F37</f>
        <v>36723629.73335588</v>
      </c>
      <c r="G37" s="61">
        <f>согаз!G37+макс!G37+капитал!G37</f>
        <v>128864985.61038682</v>
      </c>
      <c r="H37" s="61">
        <f>согаз!H37+макс!H37+капитал!H37</f>
        <v>0</v>
      </c>
      <c r="I37" s="61">
        <f>согаз!I37+макс!I37+капитал!I37</f>
        <v>0</v>
      </c>
      <c r="J37" s="56">
        <f>согаз!J37+макс!J37+капитал!J37</f>
        <v>718379823.01283145</v>
      </c>
    </row>
    <row r="38" spans="1:10" ht="75">
      <c r="A38" s="24">
        <v>31</v>
      </c>
      <c r="B38" s="15">
        <v>670059</v>
      </c>
      <c r="C38" s="49" t="s">
        <v>13</v>
      </c>
      <c r="D38" s="61">
        <f>согаз!D38+макс!D38+капитал!D38</f>
        <v>151690799.05096191</v>
      </c>
      <c r="E38" s="61">
        <f>согаз!E38+макс!E38+капитал!E38</f>
        <v>0</v>
      </c>
      <c r="F38" s="61">
        <f>согаз!F38+макс!F38+капитал!F38</f>
        <v>0</v>
      </c>
      <c r="G38" s="61">
        <f>согаз!G38+макс!G38+капитал!G38</f>
        <v>8485464.2699999996</v>
      </c>
      <c r="H38" s="61">
        <f>согаз!H38+макс!H38+капитал!H38</f>
        <v>0</v>
      </c>
      <c r="I38" s="61">
        <f>согаз!I38+макс!I38+капитал!I38</f>
        <v>0</v>
      </c>
      <c r="J38" s="56">
        <f>согаз!J38+макс!J38+капитал!J38</f>
        <v>160176263.32096189</v>
      </c>
    </row>
    <row r="39" spans="1:10" ht="37.5">
      <c r="A39" s="24">
        <v>32</v>
      </c>
      <c r="B39" s="15">
        <v>670063</v>
      </c>
      <c r="C39" s="49" t="s">
        <v>63</v>
      </c>
      <c r="D39" s="61">
        <f>согаз!D39+макс!D39+капитал!D39</f>
        <v>0</v>
      </c>
      <c r="E39" s="61">
        <f>согаз!E39+макс!E39+капитал!E39</f>
        <v>0</v>
      </c>
      <c r="F39" s="61">
        <f>согаз!F39+макс!F39+капитал!F39</f>
        <v>0</v>
      </c>
      <c r="G39" s="61">
        <f>согаз!G39+макс!G39+капитал!G39</f>
        <v>231432</v>
      </c>
      <c r="H39" s="61">
        <f>согаз!H39+макс!H39+капитал!H39</f>
        <v>0</v>
      </c>
      <c r="I39" s="61">
        <f>согаз!I39+макс!I39+капитал!I39</f>
        <v>0</v>
      </c>
      <c r="J39" s="56">
        <f>согаз!J39+макс!J39+капитал!J39</f>
        <v>231432</v>
      </c>
    </row>
    <row r="40" spans="1:10">
      <c r="A40" s="24">
        <v>33</v>
      </c>
      <c r="B40" s="15">
        <v>670065</v>
      </c>
      <c r="C40" s="49" t="s">
        <v>30</v>
      </c>
      <c r="D40" s="61">
        <f>согаз!D40+макс!D40+капитал!D40</f>
        <v>0</v>
      </c>
      <c r="E40" s="61">
        <f>согаз!E40+макс!E40+капитал!E40</f>
        <v>0</v>
      </c>
      <c r="F40" s="61">
        <f>согаз!F40+макс!F40+капитал!F40</f>
        <v>3984756.5774499997</v>
      </c>
      <c r="G40" s="61">
        <f>согаз!G40+макс!G40+капитал!G40</f>
        <v>626894.43003333348</v>
      </c>
      <c r="H40" s="61">
        <f>согаз!H40+макс!H40+капитал!H40</f>
        <v>0</v>
      </c>
      <c r="I40" s="61">
        <f>согаз!I40+макс!I40+капитал!I40</f>
        <v>0</v>
      </c>
      <c r="J40" s="56">
        <f>согаз!J40+макс!J40+капитал!J40</f>
        <v>4611651.0074833333</v>
      </c>
    </row>
    <row r="41" spans="1:10" ht="37.5">
      <c r="A41" s="24">
        <v>34</v>
      </c>
      <c r="B41" s="15">
        <v>670066</v>
      </c>
      <c r="C41" s="49" t="s">
        <v>14</v>
      </c>
      <c r="D41" s="61">
        <f>согаз!D41+макс!D41+капитал!D41</f>
        <v>0</v>
      </c>
      <c r="E41" s="61">
        <f>согаз!E41+макс!E41+капитал!E41</f>
        <v>0</v>
      </c>
      <c r="F41" s="61">
        <f>согаз!F41+макс!F41+капитал!F41</f>
        <v>0</v>
      </c>
      <c r="G41" s="61">
        <f>согаз!G41+макс!G41+капитал!G41</f>
        <v>0</v>
      </c>
      <c r="H41" s="61">
        <f>согаз!H41+макс!H41+капитал!H41</f>
        <v>1044254314.0563078</v>
      </c>
      <c r="I41" s="61">
        <f>согаз!I41+макс!I41+капитал!I41</f>
        <v>0</v>
      </c>
      <c r="J41" s="56">
        <f>согаз!J41+макс!J41+капитал!J41</f>
        <v>1044254314.0563078</v>
      </c>
    </row>
    <row r="42" spans="1:10" ht="37.5">
      <c r="A42" s="24">
        <v>35</v>
      </c>
      <c r="B42" s="15">
        <v>670067</v>
      </c>
      <c r="C42" s="49" t="s">
        <v>31</v>
      </c>
      <c r="D42" s="61">
        <f>согаз!D42+макс!D42+капитал!D42</f>
        <v>3897089.8</v>
      </c>
      <c r="E42" s="61">
        <f>согаз!E42+макс!E42+капитал!E42</f>
        <v>0</v>
      </c>
      <c r="F42" s="61">
        <f>согаз!F42+макс!F42+капитал!F42</f>
        <v>10263284.861271802</v>
      </c>
      <c r="G42" s="61">
        <f>согаз!G42+макс!G42+капитал!G42</f>
        <v>19661415.699999999</v>
      </c>
      <c r="H42" s="61">
        <f>согаз!H42+макс!H42+капитал!H42</f>
        <v>0</v>
      </c>
      <c r="I42" s="61">
        <f>согаз!I42+макс!I42+капитал!I42</f>
        <v>0</v>
      </c>
      <c r="J42" s="56">
        <f>согаз!J42+макс!J42+капитал!J42</f>
        <v>33821790.361271799</v>
      </c>
    </row>
    <row r="43" spans="1:10">
      <c r="A43" s="24">
        <v>36</v>
      </c>
      <c r="B43" s="14">
        <v>670070</v>
      </c>
      <c r="C43" s="49" t="s">
        <v>32</v>
      </c>
      <c r="D43" s="61">
        <f>согаз!D43+макс!D43+капитал!D43</f>
        <v>0</v>
      </c>
      <c r="E43" s="61">
        <f>согаз!E43+макс!E43+капитал!E43</f>
        <v>0</v>
      </c>
      <c r="F43" s="61">
        <f>согаз!F43+макс!F43+капитал!F43</f>
        <v>0</v>
      </c>
      <c r="G43" s="61">
        <f>согаз!G43+макс!G43+капитал!G43</f>
        <v>3348748.5300000003</v>
      </c>
      <c r="H43" s="61">
        <f>согаз!H43+макс!H43+капитал!H43</f>
        <v>0</v>
      </c>
      <c r="I43" s="61">
        <f>согаз!I43+макс!I43+капитал!I43</f>
        <v>0</v>
      </c>
      <c r="J43" s="56">
        <f>согаз!J43+макс!J43+капитал!J43</f>
        <v>3348748.5300000003</v>
      </c>
    </row>
    <row r="44" spans="1:10">
      <c r="A44" s="24">
        <v>37</v>
      </c>
      <c r="B44" s="15">
        <v>670072</v>
      </c>
      <c r="C44" s="51" t="s">
        <v>33</v>
      </c>
      <c r="D44" s="61">
        <f>согаз!D44+макс!D44+капитал!D44</f>
        <v>0</v>
      </c>
      <c r="E44" s="61">
        <f>согаз!E44+макс!E44+капитал!E44</f>
        <v>0</v>
      </c>
      <c r="F44" s="61">
        <f>согаз!F44+макс!F44+капитал!F44</f>
        <v>5725048.8753185999</v>
      </c>
      <c r="G44" s="61">
        <f>согаз!G44+макс!G44+капитал!G44</f>
        <v>0</v>
      </c>
      <c r="H44" s="61">
        <f>согаз!H44+макс!H44+капитал!H44</f>
        <v>0</v>
      </c>
      <c r="I44" s="61">
        <f>согаз!I44+макс!I44+капитал!I44</f>
        <v>0</v>
      </c>
      <c r="J44" s="56">
        <f>согаз!J44+макс!J44+капитал!J44</f>
        <v>5725048.8753185999</v>
      </c>
    </row>
    <row r="45" spans="1:10" ht="37.5">
      <c r="A45" s="24">
        <v>38</v>
      </c>
      <c r="B45" s="17">
        <v>670081</v>
      </c>
      <c r="C45" s="49" t="s">
        <v>64</v>
      </c>
      <c r="D45" s="61">
        <f>согаз!D45+макс!D45+капитал!D45</f>
        <v>0</v>
      </c>
      <c r="E45" s="61">
        <f>согаз!E45+макс!E45+капитал!E45</f>
        <v>0</v>
      </c>
      <c r="F45" s="61">
        <f>согаз!F45+макс!F45+капитал!F45</f>
        <v>0</v>
      </c>
      <c r="G45" s="61">
        <f>согаз!G45+макс!G45+капитал!G45</f>
        <v>8856690</v>
      </c>
      <c r="H45" s="61">
        <f>согаз!H45+макс!H45+капитал!H45</f>
        <v>0</v>
      </c>
      <c r="I45" s="61">
        <f>согаз!I45+макс!I45+капитал!I45</f>
        <v>0</v>
      </c>
      <c r="J45" s="56">
        <f>согаз!J45+макс!J45+капитал!J45</f>
        <v>8856690</v>
      </c>
    </row>
    <row r="46" spans="1:10" ht="37.5">
      <c r="A46" s="24">
        <v>39</v>
      </c>
      <c r="B46" s="17">
        <v>670082</v>
      </c>
      <c r="C46" s="52" t="s">
        <v>36</v>
      </c>
      <c r="D46" s="61">
        <f>согаз!D46+макс!D46+капитал!D46</f>
        <v>0</v>
      </c>
      <c r="E46" s="61">
        <f>согаз!E46+макс!E46+капитал!E46</f>
        <v>0</v>
      </c>
      <c r="F46" s="61">
        <f>согаз!F46+макс!F46+капитал!F46</f>
        <v>0</v>
      </c>
      <c r="G46" s="61">
        <f>согаз!G46+макс!G46+капитал!G46</f>
        <v>223458</v>
      </c>
      <c r="H46" s="61">
        <f>согаз!H46+макс!H46+капитал!H46</f>
        <v>0</v>
      </c>
      <c r="I46" s="61">
        <f>согаз!I46+макс!I46+капитал!I46</f>
        <v>0</v>
      </c>
      <c r="J46" s="56">
        <f>согаз!J46+макс!J46+капитал!J46</f>
        <v>223458</v>
      </c>
    </row>
    <row r="47" spans="1:10">
      <c r="A47" s="24">
        <v>40</v>
      </c>
      <c r="B47" s="17">
        <v>670084</v>
      </c>
      <c r="C47" s="52" t="s">
        <v>34</v>
      </c>
      <c r="D47" s="61">
        <f>согаз!D47+макс!D47+капитал!D47</f>
        <v>0</v>
      </c>
      <c r="E47" s="61">
        <f>согаз!E47+макс!E47+капитал!E47</f>
        <v>0</v>
      </c>
      <c r="F47" s="61">
        <f>согаз!F47+макс!F47+капитал!F47</f>
        <v>158663692.86999995</v>
      </c>
      <c r="G47" s="61">
        <f>согаз!G47+макс!G47+капитал!G47</f>
        <v>25499</v>
      </c>
      <c r="H47" s="61">
        <f>согаз!H47+макс!H47+капитал!H47</f>
        <v>0</v>
      </c>
      <c r="I47" s="61">
        <f>согаз!I47+макс!I47+капитал!I47</f>
        <v>0</v>
      </c>
      <c r="J47" s="56">
        <f>согаз!J47+макс!J47+капитал!J47</f>
        <v>158689191.86999995</v>
      </c>
    </row>
    <row r="48" spans="1:10" ht="37.5">
      <c r="A48" s="24">
        <v>41</v>
      </c>
      <c r="B48" s="14">
        <v>670090</v>
      </c>
      <c r="C48" s="49" t="s">
        <v>51</v>
      </c>
      <c r="D48" s="61">
        <f>согаз!D48+макс!D48+капитал!D48</f>
        <v>0</v>
      </c>
      <c r="E48" s="61">
        <f>согаз!E48+макс!E48+капитал!E48</f>
        <v>0</v>
      </c>
      <c r="F48" s="61">
        <f>согаз!F48+макс!F48+капитал!F48</f>
        <v>84628728</v>
      </c>
      <c r="G48" s="61">
        <f>согаз!G48+макс!G48+капитал!G48</f>
        <v>25499</v>
      </c>
      <c r="H48" s="61">
        <f>согаз!H48+макс!H48+капитал!H48</f>
        <v>0</v>
      </c>
      <c r="I48" s="61">
        <f>согаз!I48+макс!I48+капитал!I48</f>
        <v>0</v>
      </c>
      <c r="J48" s="56">
        <f>согаз!J48+макс!J48+капитал!J48</f>
        <v>84654227</v>
      </c>
    </row>
    <row r="49" spans="1:10" ht="37.5">
      <c r="A49" s="24">
        <v>42</v>
      </c>
      <c r="B49" s="14">
        <v>670097</v>
      </c>
      <c r="C49" s="49" t="s">
        <v>35</v>
      </c>
      <c r="D49" s="61">
        <f>согаз!D49+макс!D49+капитал!D49</f>
        <v>0</v>
      </c>
      <c r="E49" s="61">
        <f>согаз!E49+макс!E49+капитал!E49</f>
        <v>0</v>
      </c>
      <c r="F49" s="61">
        <f>согаз!F49+макс!F49+капитал!F49</f>
        <v>4277165.9569360605</v>
      </c>
      <c r="G49" s="61">
        <f>согаз!G49+макс!G49+капитал!G49</f>
        <v>15227844.75</v>
      </c>
      <c r="H49" s="61">
        <f>согаз!H49+макс!H49+капитал!H49</f>
        <v>0</v>
      </c>
      <c r="I49" s="61">
        <f>согаз!I49+макс!I49+капитал!I49</f>
        <v>0</v>
      </c>
      <c r="J49" s="56">
        <f>согаз!J49+макс!J49+капитал!J49</f>
        <v>19505010.706936061</v>
      </c>
    </row>
    <row r="50" spans="1:10" ht="37.5">
      <c r="A50" s="24">
        <v>43</v>
      </c>
      <c r="B50" s="15">
        <v>670099</v>
      </c>
      <c r="C50" s="49" t="s">
        <v>65</v>
      </c>
      <c r="D50" s="61">
        <f>согаз!D50+макс!D50+капитал!D50</f>
        <v>0</v>
      </c>
      <c r="E50" s="61">
        <f>согаз!E50+макс!E50+капитал!E50</f>
        <v>0</v>
      </c>
      <c r="F50" s="61">
        <f>согаз!F50+макс!F50+капитал!F50</f>
        <v>9219678.0723807458</v>
      </c>
      <c r="G50" s="61">
        <f>согаз!G50+макс!G50+капитал!G50</f>
        <v>113284684.68162659</v>
      </c>
      <c r="H50" s="61">
        <f>согаз!H50+макс!H50+капитал!H50</f>
        <v>0</v>
      </c>
      <c r="I50" s="61">
        <f>согаз!I50+макс!I50+капитал!I50</f>
        <v>0</v>
      </c>
      <c r="J50" s="56">
        <f>согаз!J50+макс!J50+капитал!J50</f>
        <v>122504362.75400734</v>
      </c>
    </row>
    <row r="51" spans="1:10">
      <c r="A51" s="24">
        <v>44</v>
      </c>
      <c r="B51" s="15">
        <v>670109</v>
      </c>
      <c r="C51" s="31" t="s">
        <v>77</v>
      </c>
      <c r="D51" s="61">
        <f>согаз!D51+макс!D51+капитал!D51</f>
        <v>646637</v>
      </c>
      <c r="E51" s="61">
        <f>согаз!E51+макс!E51+капитал!E51</f>
        <v>646637</v>
      </c>
      <c r="F51" s="61">
        <f>согаз!F51+макс!F51+капитал!F51</f>
        <v>0</v>
      </c>
      <c r="G51" s="61">
        <f>согаз!G51+макс!G51+капитал!G51</f>
        <v>175620</v>
      </c>
      <c r="H51" s="61">
        <f>согаз!H51+макс!H51+капитал!H51</f>
        <v>0</v>
      </c>
      <c r="I51" s="61">
        <f>согаз!I51+макс!I51+капитал!I51</f>
        <v>0</v>
      </c>
      <c r="J51" s="56">
        <f>согаз!J51+макс!J51+капитал!J51</f>
        <v>822257</v>
      </c>
    </row>
    <row r="52" spans="1:10">
      <c r="A52" s="24">
        <v>45</v>
      </c>
      <c r="B52" s="15">
        <v>670123</v>
      </c>
      <c r="C52" s="34" t="s">
        <v>66</v>
      </c>
      <c r="D52" s="61">
        <f>согаз!D52+макс!D52+капитал!D52</f>
        <v>0</v>
      </c>
      <c r="E52" s="61">
        <f>согаз!E52+макс!E52+капитал!E52</f>
        <v>0</v>
      </c>
      <c r="F52" s="61">
        <f>согаз!F52+макс!F52+капитал!F52</f>
        <v>0</v>
      </c>
      <c r="G52" s="61">
        <f>согаз!G52+макс!G52+капитал!G52</f>
        <v>0</v>
      </c>
      <c r="H52" s="61">
        <f>согаз!H52+макс!H52+капитал!H52</f>
        <v>0</v>
      </c>
      <c r="I52" s="61">
        <f>согаз!I52+макс!I52+капитал!I52</f>
        <v>0</v>
      </c>
      <c r="J52" s="56">
        <f>согаз!J52+макс!J52+капитал!J52</f>
        <v>0</v>
      </c>
    </row>
    <row r="53" spans="1:10">
      <c r="A53" s="24">
        <v>46</v>
      </c>
      <c r="B53" s="15">
        <v>670125</v>
      </c>
      <c r="C53" s="35" t="s">
        <v>52</v>
      </c>
      <c r="D53" s="61">
        <f>согаз!D53+макс!D53+капитал!D53</f>
        <v>0</v>
      </c>
      <c r="E53" s="61">
        <f>согаз!E53+макс!E53+капитал!E53</f>
        <v>0</v>
      </c>
      <c r="F53" s="61">
        <f>согаз!F53+макс!F53+капитал!F53</f>
        <v>87411569.280000001</v>
      </c>
      <c r="G53" s="61">
        <f>согаз!G53+макс!G53+капитал!G53</f>
        <v>0</v>
      </c>
      <c r="H53" s="61">
        <f>согаз!H53+макс!H53+капитал!H53</f>
        <v>0</v>
      </c>
      <c r="I53" s="61">
        <f>согаз!I53+макс!I53+капитал!I53</f>
        <v>0</v>
      </c>
      <c r="J53" s="56">
        <f>согаз!J53+макс!J53+капитал!J53</f>
        <v>87411569.280000001</v>
      </c>
    </row>
    <row r="54" spans="1:10">
      <c r="A54" s="24">
        <v>47</v>
      </c>
      <c r="B54" s="14">
        <v>670129</v>
      </c>
      <c r="C54" s="36" t="s">
        <v>40</v>
      </c>
      <c r="D54" s="61">
        <f>согаз!D54+макс!D54+капитал!D54</f>
        <v>0</v>
      </c>
      <c r="E54" s="61">
        <f>согаз!E54+макс!E54+капитал!E54</f>
        <v>0</v>
      </c>
      <c r="F54" s="61">
        <f>согаз!F54+макс!F54+капитал!F54</f>
        <v>44970744.410000011</v>
      </c>
      <c r="G54" s="61">
        <f>согаз!G54+макс!G54+капитал!G54</f>
        <v>0</v>
      </c>
      <c r="H54" s="61">
        <f>согаз!H54+макс!H54+капитал!H54</f>
        <v>0</v>
      </c>
      <c r="I54" s="61">
        <f>согаз!I54+макс!I54+капитал!I54</f>
        <v>0</v>
      </c>
      <c r="J54" s="56">
        <f>согаз!J54+макс!J54+капитал!J54</f>
        <v>44970744.410000011</v>
      </c>
    </row>
    <row r="55" spans="1:10">
      <c r="A55" s="24">
        <v>48</v>
      </c>
      <c r="B55" s="18">
        <v>670136</v>
      </c>
      <c r="C55" s="34" t="s">
        <v>67</v>
      </c>
      <c r="D55" s="61">
        <f>согаз!D55+макс!D55+капитал!D55</f>
        <v>0</v>
      </c>
      <c r="E55" s="61">
        <f>согаз!E55+макс!E55+капитал!E55</f>
        <v>0</v>
      </c>
      <c r="F55" s="61">
        <f>согаз!F55+макс!F55+капитал!F55</f>
        <v>663852.31741499994</v>
      </c>
      <c r="G55" s="61">
        <f>согаз!G55+макс!G55+капитал!G55</f>
        <v>7337288.3546028556</v>
      </c>
      <c r="H55" s="61">
        <f>согаз!H55+макс!H55+капитал!H55</f>
        <v>0</v>
      </c>
      <c r="I55" s="61">
        <f>согаз!I55+макс!I55+капитал!I55</f>
        <v>0</v>
      </c>
      <c r="J55" s="56">
        <f>согаз!J55+макс!J55+капитал!J55</f>
        <v>8001140.6720178556</v>
      </c>
    </row>
    <row r="56" spans="1:10" ht="28.5">
      <c r="A56" s="24">
        <v>49</v>
      </c>
      <c r="B56" s="18">
        <v>670139</v>
      </c>
      <c r="C56" s="34" t="s">
        <v>68</v>
      </c>
      <c r="D56" s="61">
        <f>согаз!D56+макс!D56+капитал!D56</f>
        <v>0</v>
      </c>
      <c r="E56" s="61">
        <f>согаз!E56+макс!E56+капитал!E56</f>
        <v>0</v>
      </c>
      <c r="F56" s="61">
        <f>согаз!F56+макс!F56+капитал!F56</f>
        <v>0</v>
      </c>
      <c r="G56" s="61">
        <f>согаз!G56+макс!G56+капитал!G56</f>
        <v>470698</v>
      </c>
      <c r="H56" s="61">
        <f>согаз!H56+макс!H56+капитал!H56</f>
        <v>0</v>
      </c>
      <c r="I56" s="61">
        <f>согаз!I56+макс!I56+капитал!I56</f>
        <v>0</v>
      </c>
      <c r="J56" s="56">
        <f>согаз!J56+макс!J56+капитал!J56</f>
        <v>470698</v>
      </c>
    </row>
    <row r="57" spans="1:10">
      <c r="A57" s="24">
        <v>50</v>
      </c>
      <c r="B57" s="17">
        <v>670141</v>
      </c>
      <c r="C57" s="35" t="s">
        <v>69</v>
      </c>
      <c r="D57" s="61">
        <f>согаз!D57+макс!D57+капитал!D57</f>
        <v>0</v>
      </c>
      <c r="E57" s="61">
        <f>согаз!E57+макс!E57+капитал!E57</f>
        <v>0</v>
      </c>
      <c r="F57" s="61">
        <f>согаз!F57+макс!F57+капитал!F57</f>
        <v>0</v>
      </c>
      <c r="G57" s="61">
        <f>согаз!G57+макс!G57+капитал!G57</f>
        <v>3035299</v>
      </c>
      <c r="H57" s="61">
        <f>согаз!H57+макс!H57+капитал!H57</f>
        <v>0</v>
      </c>
      <c r="I57" s="61">
        <f>согаз!I57+макс!I57+капитал!I57</f>
        <v>0</v>
      </c>
      <c r="J57" s="56">
        <f>согаз!J57+макс!J57+капитал!J57</f>
        <v>3035299</v>
      </c>
    </row>
    <row r="58" spans="1:10">
      <c r="A58" s="24">
        <v>51</v>
      </c>
      <c r="B58" s="17">
        <v>670145</v>
      </c>
      <c r="C58" s="35" t="s">
        <v>70</v>
      </c>
      <c r="D58" s="61">
        <f>согаз!D58+макс!D58+капитал!D58</f>
        <v>0</v>
      </c>
      <c r="E58" s="61">
        <f>согаз!E58+макс!E58+капитал!E58</f>
        <v>0</v>
      </c>
      <c r="F58" s="61">
        <f>согаз!F58+макс!F58+капитал!F58</f>
        <v>0</v>
      </c>
      <c r="G58" s="61">
        <f>согаз!G58+макс!G58+капитал!G58</f>
        <v>380813</v>
      </c>
      <c r="H58" s="61">
        <f>согаз!H58+макс!H58+капитал!H58</f>
        <v>0</v>
      </c>
      <c r="I58" s="61">
        <f>согаз!I58+макс!I58+капитал!I58</f>
        <v>0</v>
      </c>
      <c r="J58" s="56">
        <f>согаз!J58+макс!J58+капитал!J58</f>
        <v>380813</v>
      </c>
    </row>
    <row r="59" spans="1:10">
      <c r="A59" s="24">
        <v>52</v>
      </c>
      <c r="B59" s="18">
        <v>670146</v>
      </c>
      <c r="C59" s="35" t="s">
        <v>78</v>
      </c>
      <c r="D59" s="61">
        <f>согаз!D59+макс!D59+капитал!D59</f>
        <v>0</v>
      </c>
      <c r="E59" s="61">
        <f>согаз!E59+макс!E59+капитал!E59</f>
        <v>0</v>
      </c>
      <c r="F59" s="61">
        <f>согаз!F59+макс!F59+капитал!F59</f>
        <v>0</v>
      </c>
      <c r="G59" s="61">
        <f>согаз!G59+макс!G59+капитал!G59</f>
        <v>0</v>
      </c>
      <c r="H59" s="61">
        <f>согаз!H59+макс!H59+капитал!H59</f>
        <v>0</v>
      </c>
      <c r="I59" s="61">
        <f>согаз!I59+макс!I59+капитал!I59</f>
        <v>0</v>
      </c>
      <c r="J59" s="56">
        <f>согаз!J59+макс!J59+капитал!J59</f>
        <v>0</v>
      </c>
    </row>
    <row r="60" spans="1:10" ht="31.5">
      <c r="A60" s="24">
        <v>53</v>
      </c>
      <c r="B60" s="18">
        <v>670147</v>
      </c>
      <c r="C60" s="35" t="s">
        <v>71</v>
      </c>
      <c r="D60" s="61">
        <f>согаз!D60+макс!D60+капитал!D60</f>
        <v>53595411.210000008</v>
      </c>
      <c r="E60" s="61">
        <f>согаз!E60+макс!E60+капитал!E60</f>
        <v>0</v>
      </c>
      <c r="F60" s="61">
        <f>согаз!F60+макс!F60+капитал!F60</f>
        <v>0</v>
      </c>
      <c r="G60" s="61">
        <f>согаз!G60+макс!G60+капитал!G60</f>
        <v>1533676</v>
      </c>
      <c r="H60" s="61">
        <f>согаз!H60+макс!H60+капитал!H60</f>
        <v>0</v>
      </c>
      <c r="I60" s="61">
        <f>согаз!I60+макс!I60+капитал!I60</f>
        <v>0</v>
      </c>
      <c r="J60" s="56">
        <f>согаз!J60+макс!J60+капитал!J60</f>
        <v>55129087.210000008</v>
      </c>
    </row>
    <row r="61" spans="1:10">
      <c r="A61" s="24">
        <v>54</v>
      </c>
      <c r="B61" s="17">
        <v>670148</v>
      </c>
      <c r="C61" s="35" t="s">
        <v>53</v>
      </c>
      <c r="D61" s="61">
        <f>согаз!D61+макс!D61+капитал!D61</f>
        <v>14482290.25</v>
      </c>
      <c r="E61" s="61">
        <f>согаз!E61+макс!E61+капитал!E61</f>
        <v>0</v>
      </c>
      <c r="F61" s="61">
        <f>согаз!F61+макс!F61+капитал!F61</f>
        <v>0</v>
      </c>
      <c r="G61" s="61">
        <f>согаз!G61+макс!G61+капитал!G61</f>
        <v>0</v>
      </c>
      <c r="H61" s="61">
        <f>согаз!H61+макс!H61+капитал!H61</f>
        <v>0</v>
      </c>
      <c r="I61" s="61">
        <f>согаз!I61+макс!I61+капитал!I61</f>
        <v>0</v>
      </c>
      <c r="J61" s="56">
        <f>согаз!J61+макс!J61+капитал!J61</f>
        <v>14482290.25</v>
      </c>
    </row>
    <row r="62" spans="1:10">
      <c r="A62" s="24">
        <v>55</v>
      </c>
      <c r="B62" s="17">
        <v>670155</v>
      </c>
      <c r="C62" s="37" t="s">
        <v>54</v>
      </c>
      <c r="D62" s="61">
        <f>согаз!D62+макс!D62+капитал!D62</f>
        <v>0</v>
      </c>
      <c r="E62" s="61">
        <f>согаз!E62+макс!E62+капитал!E62</f>
        <v>0</v>
      </c>
      <c r="F62" s="61">
        <f>согаз!F62+макс!F62+капитал!F62</f>
        <v>3350414.6000000006</v>
      </c>
      <c r="G62" s="61">
        <f>согаз!G62+макс!G62+капитал!G62</f>
        <v>0</v>
      </c>
      <c r="H62" s="61">
        <f>согаз!H62+макс!H62+капитал!H62</f>
        <v>0</v>
      </c>
      <c r="I62" s="61">
        <f>согаз!I62+макс!I62+капитал!I62</f>
        <v>0</v>
      </c>
      <c r="J62" s="56">
        <f>согаз!J62+макс!J62+капитал!J62</f>
        <v>3350414.6000000006</v>
      </c>
    </row>
    <row r="63" spans="1:10" ht="47.25">
      <c r="A63" s="24">
        <v>56</v>
      </c>
      <c r="B63" s="17">
        <v>670156</v>
      </c>
      <c r="C63" s="37" t="s">
        <v>72</v>
      </c>
      <c r="D63" s="61">
        <f>согаз!D63+макс!D63+капитал!D63</f>
        <v>0</v>
      </c>
      <c r="E63" s="61">
        <f>согаз!E63+макс!E63+капитал!E63</f>
        <v>0</v>
      </c>
      <c r="F63" s="61">
        <f>согаз!F63+макс!F63+капитал!F63</f>
        <v>0</v>
      </c>
      <c r="G63" s="61">
        <f>согаз!G63+макс!G63+капитал!G63</f>
        <v>1783148</v>
      </c>
      <c r="H63" s="61">
        <f>согаз!H63+макс!H63+капитал!H63</f>
        <v>0</v>
      </c>
      <c r="I63" s="61">
        <f>согаз!I63+макс!I63+капитал!I63</f>
        <v>0</v>
      </c>
      <c r="J63" s="56">
        <f>согаз!J63+макс!J63+капитал!J63</f>
        <v>1783148</v>
      </c>
    </row>
    <row r="64" spans="1:10">
      <c r="A64" s="24">
        <v>57</v>
      </c>
      <c r="B64" s="19">
        <v>670157</v>
      </c>
      <c r="C64" s="37" t="s">
        <v>55</v>
      </c>
      <c r="D64" s="61">
        <f>согаз!D64+макс!D64+капитал!D64</f>
        <v>380574634.06063044</v>
      </c>
      <c r="E64" s="61">
        <f>согаз!E64+макс!E64+капитал!E64</f>
        <v>0</v>
      </c>
      <c r="F64" s="61">
        <f>согаз!F64+макс!F64+капитал!F64</f>
        <v>20954532.389986541</v>
      </c>
      <c r="G64" s="61">
        <f>согаз!G64+макс!G64+капитал!G64</f>
        <v>460512926.53091085</v>
      </c>
      <c r="H64" s="61">
        <f>согаз!H64+макс!H64+капитал!H64</f>
        <v>0</v>
      </c>
      <c r="I64" s="61">
        <f>согаз!I64+макс!I64+капитал!I64</f>
        <v>0</v>
      </c>
      <c r="J64" s="56">
        <f>согаз!J64+макс!J64+капитал!J64</f>
        <v>862042092.98152781</v>
      </c>
    </row>
    <row r="65" spans="1:10" ht="31.5">
      <c r="A65" s="24">
        <v>58</v>
      </c>
      <c r="B65" s="17">
        <v>670162</v>
      </c>
      <c r="C65" s="38" t="s">
        <v>73</v>
      </c>
      <c r="D65" s="61">
        <f>согаз!D65+макс!D65+капитал!D65</f>
        <v>0</v>
      </c>
      <c r="E65" s="61">
        <f>согаз!E65+макс!E65+капитал!E65</f>
        <v>0</v>
      </c>
      <c r="F65" s="61">
        <f>согаз!F65+макс!F65+капитал!F65</f>
        <v>0</v>
      </c>
      <c r="G65" s="61">
        <f>согаз!G65+макс!G65+капитал!G65</f>
        <v>23291474.279166669</v>
      </c>
      <c r="H65" s="61">
        <f>согаз!H65+макс!H65+капитал!H65</f>
        <v>0</v>
      </c>
      <c r="I65" s="61">
        <f>согаз!I65+макс!I65+капитал!I65</f>
        <v>0</v>
      </c>
      <c r="J65" s="56">
        <f>согаз!J65+макс!J65+капитал!J65</f>
        <v>23291474.279166669</v>
      </c>
    </row>
    <row r="66" spans="1:10">
      <c r="A66" s="24">
        <v>59</v>
      </c>
      <c r="B66" s="14">
        <v>670164</v>
      </c>
      <c r="C66" s="37" t="s">
        <v>74</v>
      </c>
      <c r="D66" s="61">
        <f>согаз!D66+макс!D66+капитал!D66</f>
        <v>0</v>
      </c>
      <c r="E66" s="61">
        <f>согаз!E66+макс!E66+капитал!E66</f>
        <v>0</v>
      </c>
      <c r="F66" s="61">
        <f>согаз!F66+макс!F66+капитал!F66</f>
        <v>5705398.9000000004</v>
      </c>
      <c r="G66" s="61">
        <f>согаз!G66+макс!G66+капитал!G66</f>
        <v>0</v>
      </c>
      <c r="H66" s="61">
        <f>согаз!H66+макс!H66+капитал!H66</f>
        <v>0</v>
      </c>
      <c r="I66" s="61">
        <f>согаз!I66+макс!I66+капитал!I66</f>
        <v>0</v>
      </c>
      <c r="J66" s="56">
        <f>согаз!J66+макс!J66+капитал!J66</f>
        <v>5705398.9000000004</v>
      </c>
    </row>
    <row r="67" spans="1:10">
      <c r="A67" s="24">
        <v>60</v>
      </c>
      <c r="B67" s="17">
        <v>670166</v>
      </c>
      <c r="C67" s="37" t="s">
        <v>79</v>
      </c>
      <c r="D67" s="61">
        <f>согаз!D67+макс!D67+капитал!D67</f>
        <v>0</v>
      </c>
      <c r="E67" s="61">
        <f>согаз!E67+макс!E67+капитал!E67</f>
        <v>0</v>
      </c>
      <c r="F67" s="61">
        <f>согаз!F67+макс!F67+капитал!F67</f>
        <v>161643.17000000001</v>
      </c>
      <c r="G67" s="61">
        <f>согаз!G67+макс!G67+капитал!G67</f>
        <v>0</v>
      </c>
      <c r="H67" s="61">
        <f>согаз!H67+макс!H67+капитал!H67</f>
        <v>0</v>
      </c>
      <c r="I67" s="61">
        <f>согаз!I67+макс!I67+капитал!I67</f>
        <v>0</v>
      </c>
      <c r="J67" s="56">
        <f>согаз!J67+макс!J67+капитал!J67</f>
        <v>161643.17000000001</v>
      </c>
    </row>
    <row r="68" spans="1:10">
      <c r="A68" s="24">
        <v>61</v>
      </c>
      <c r="B68" s="72">
        <v>670167</v>
      </c>
      <c r="C68" s="73" t="s">
        <v>80</v>
      </c>
      <c r="D68" s="61">
        <f>согаз!D68+макс!D68+капитал!D68</f>
        <v>0</v>
      </c>
      <c r="E68" s="61">
        <f>согаз!E68+макс!E68+капитал!E68</f>
        <v>0</v>
      </c>
      <c r="F68" s="61">
        <f>согаз!F68+макс!F68+капитал!F68</f>
        <v>0</v>
      </c>
      <c r="G68" s="61">
        <f>согаз!G68+макс!G68+капитал!G68</f>
        <v>386688</v>
      </c>
      <c r="H68" s="61">
        <f>согаз!H68+макс!H68+капитал!H68</f>
        <v>0</v>
      </c>
      <c r="I68" s="61">
        <f>согаз!I68+макс!I68+капитал!I68</f>
        <v>0</v>
      </c>
      <c r="J68" s="56">
        <f>согаз!J68+макс!J68+капитал!J68</f>
        <v>386688</v>
      </c>
    </row>
    <row r="69" spans="1:10">
      <c r="A69" s="24">
        <v>62</v>
      </c>
      <c r="B69" s="72">
        <v>670168</v>
      </c>
      <c r="C69" s="73" t="s">
        <v>81</v>
      </c>
      <c r="D69" s="61">
        <f>согаз!D69+макс!D69+капитал!D69</f>
        <v>0</v>
      </c>
      <c r="E69" s="61">
        <f>согаз!E69+макс!E69+капитал!E69</f>
        <v>0</v>
      </c>
      <c r="F69" s="61">
        <f>согаз!F69+макс!F69+капитал!F69</f>
        <v>0</v>
      </c>
      <c r="G69" s="61">
        <f>согаз!G69+макс!G69+капитал!G69</f>
        <v>0</v>
      </c>
      <c r="H69" s="61">
        <f>согаз!H69+макс!H69+капитал!H69</f>
        <v>0</v>
      </c>
      <c r="I69" s="61">
        <f>согаз!I69+макс!I69+капитал!I69</f>
        <v>0</v>
      </c>
      <c r="J69" s="56">
        <f>согаз!J69+макс!J69+капитал!J69</f>
        <v>0</v>
      </c>
    </row>
    <row r="70" spans="1:10">
      <c r="A70" s="24"/>
      <c r="B70" s="13"/>
      <c r="C70" s="53" t="s">
        <v>43</v>
      </c>
      <c r="D70" s="56">
        <f t="shared" ref="D70:I70" si="0">SUM(D8:D69)</f>
        <v>7977366941.0000277</v>
      </c>
      <c r="E70" s="56">
        <f t="shared" si="0"/>
        <v>533750504</v>
      </c>
      <c r="F70" s="56">
        <f t="shared" si="0"/>
        <v>1886180062.9999995</v>
      </c>
      <c r="G70" s="56">
        <f t="shared" si="0"/>
        <v>7297856569.3800325</v>
      </c>
      <c r="H70" s="56">
        <f t="shared" si="0"/>
        <v>1077737420.9999998</v>
      </c>
      <c r="I70" s="56">
        <f t="shared" si="0"/>
        <v>29748134</v>
      </c>
      <c r="J70" s="56">
        <f>SUM(J8:J69)</f>
        <v>18268889128.380054</v>
      </c>
    </row>
    <row r="71" spans="1:10" ht="37.5">
      <c r="A71" s="25"/>
      <c r="B71" s="13"/>
      <c r="C71" s="53" t="s">
        <v>44</v>
      </c>
      <c r="D71" s="45">
        <v>736090228</v>
      </c>
      <c r="E71" s="45"/>
      <c r="F71" s="45">
        <v>121861719</v>
      </c>
      <c r="G71" s="45">
        <v>158951020</v>
      </c>
      <c r="H71" s="45">
        <v>31877500</v>
      </c>
      <c r="I71" s="46"/>
      <c r="J71" s="56">
        <f>SUM(D71:I71)</f>
        <v>1048780467</v>
      </c>
    </row>
    <row r="72" spans="1:10" ht="33.75" customHeight="1">
      <c r="A72" s="24"/>
      <c r="B72" s="13"/>
      <c r="C72" s="53" t="s">
        <v>45</v>
      </c>
      <c r="D72" s="45">
        <f>D70+D71</f>
        <v>8713457169.0000267</v>
      </c>
      <c r="E72" s="45">
        <f>E70+E71</f>
        <v>533750504</v>
      </c>
      <c r="F72" s="45">
        <f>F70+F71</f>
        <v>2008041781.9999995</v>
      </c>
      <c r="G72" s="45">
        <f t="shared" ref="G72:I72" si="1">G70+G71</f>
        <v>7456807589.3800325</v>
      </c>
      <c r="H72" s="45">
        <f>H70+H71</f>
        <v>1109614920.9999998</v>
      </c>
      <c r="I72" s="45">
        <f t="shared" si="1"/>
        <v>29748134</v>
      </c>
      <c r="J72" s="56">
        <f>J70+J71</f>
        <v>19317669595.380054</v>
      </c>
    </row>
    <row r="73" spans="1:10">
      <c r="C73" s="3"/>
      <c r="D73" s="3"/>
      <c r="E73" s="3"/>
      <c r="F73" s="3"/>
      <c r="G73" s="3"/>
      <c r="H73" s="3"/>
      <c r="I73" s="3"/>
      <c r="J73" s="3"/>
    </row>
    <row r="74" spans="1:10">
      <c r="C74" s="3"/>
      <c r="D74" s="3"/>
      <c r="E74" s="3"/>
      <c r="F74" s="3"/>
      <c r="G74" s="3"/>
      <c r="H74" s="3"/>
      <c r="I74" s="3"/>
      <c r="J74" s="3"/>
    </row>
    <row r="75" spans="1:10">
      <c r="C75" s="3"/>
      <c r="D75" s="3"/>
      <c r="E75" s="3"/>
      <c r="F75" s="3"/>
      <c r="G75" s="3"/>
      <c r="H75" s="3"/>
      <c r="I75" s="3"/>
      <c r="J75" s="3"/>
    </row>
    <row r="76" spans="1:10">
      <c r="C76" s="3"/>
      <c r="D76" s="3"/>
      <c r="E76" s="3"/>
      <c r="F76" s="3"/>
      <c r="G76" s="3"/>
      <c r="H76" s="3"/>
      <c r="I76" s="3"/>
      <c r="J76" s="3"/>
    </row>
    <row r="77" spans="1:10">
      <c r="C77" s="3"/>
      <c r="D77" s="3"/>
      <c r="E77" s="3"/>
      <c r="F77" s="3"/>
      <c r="G77" s="3"/>
      <c r="H77" s="3"/>
      <c r="I77" s="3"/>
      <c r="J77" s="3"/>
    </row>
    <row r="78" spans="1:10">
      <c r="C78" s="3"/>
      <c r="D78" s="3"/>
      <c r="E78" s="3"/>
      <c r="F78" s="3"/>
      <c r="G78" s="3"/>
      <c r="H78" s="3"/>
      <c r="I78" s="3"/>
      <c r="J78" s="3"/>
    </row>
    <row r="79" spans="1:10">
      <c r="C79" s="3"/>
      <c r="D79" s="3"/>
      <c r="E79" s="3"/>
      <c r="F79" s="3"/>
      <c r="G79" s="3"/>
      <c r="H79" s="3"/>
      <c r="I79" s="3"/>
      <c r="J79" s="3"/>
    </row>
    <row r="80" spans="1:10">
      <c r="E80" s="71"/>
      <c r="F80" s="71"/>
      <c r="G80" s="71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6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74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J9" sqref="J9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7" t="s">
        <v>39</v>
      </c>
      <c r="I1" s="87"/>
      <c r="J1" s="87"/>
    </row>
    <row r="2" spans="1:10" ht="18.75" customHeight="1">
      <c r="A2" s="27"/>
      <c r="B2" s="1"/>
      <c r="C2" s="86" t="str">
        <f>свод!C2</f>
        <v>Утверждено на заседании Комиссии по разработке Территориальной программы ОМС на 2026 год от 22.12.2025</v>
      </c>
      <c r="D2" s="86"/>
      <c r="E2" s="86"/>
      <c r="F2" s="86"/>
      <c r="G2" s="86"/>
      <c r="H2" s="86"/>
      <c r="I2" s="86"/>
      <c r="J2" s="86"/>
    </row>
    <row r="3" spans="1:10">
      <c r="A3" s="28"/>
      <c r="B3" s="4"/>
      <c r="C3" s="4"/>
      <c r="D3" s="4"/>
      <c r="E3" s="4"/>
      <c r="F3" s="6"/>
      <c r="G3" s="6"/>
      <c r="H3" s="87"/>
      <c r="I3" s="87"/>
      <c r="J3" s="87"/>
    </row>
    <row r="4" spans="1:10">
      <c r="A4" s="28"/>
      <c r="B4" s="4"/>
      <c r="C4" s="82" t="str">
        <f>свод!C4</f>
        <v>Стоимость медицинской помощи в разрезе медицинских и страховых медицинских организаций на 2026 год</v>
      </c>
      <c r="D4" s="82"/>
      <c r="E4" s="82"/>
      <c r="F4" s="82"/>
      <c r="G4" s="82"/>
      <c r="H4" s="82"/>
      <c r="I4" s="82"/>
      <c r="J4" s="82"/>
    </row>
    <row r="5" spans="1:10" ht="24" customHeight="1">
      <c r="A5" s="82"/>
      <c r="B5" s="82"/>
      <c r="C5" s="82"/>
      <c r="D5" s="82"/>
      <c r="E5" s="82"/>
      <c r="F5" s="82"/>
      <c r="G5" s="82"/>
      <c r="H5" s="82"/>
      <c r="I5" s="29"/>
      <c r="J5" s="8" t="s">
        <v>38</v>
      </c>
    </row>
    <row r="6" spans="1:10" ht="21.6" customHeight="1">
      <c r="A6" s="80" t="s">
        <v>1</v>
      </c>
      <c r="B6" s="80" t="s">
        <v>42</v>
      </c>
      <c r="C6" s="83" t="s">
        <v>60</v>
      </c>
      <c r="D6" s="84"/>
      <c r="E6" s="84"/>
      <c r="F6" s="84"/>
      <c r="G6" s="84"/>
      <c r="H6" s="84"/>
      <c r="I6" s="84"/>
      <c r="J6" s="85"/>
    </row>
    <row r="7" spans="1:10" s="2" customFormat="1" ht="135" customHeight="1">
      <c r="A7" s="80"/>
      <c r="B7" s="80" t="s">
        <v>42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58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74">
        <v>0</v>
      </c>
      <c r="E8" s="62"/>
      <c r="F8" s="62">
        <v>0</v>
      </c>
      <c r="G8" s="62">
        <v>2716980</v>
      </c>
      <c r="H8" s="62"/>
      <c r="I8" s="62"/>
      <c r="J8" s="63">
        <f>D8+F8+G8+H8+I8</f>
        <v>2716980</v>
      </c>
    </row>
    <row r="9" spans="1:10" ht="39.75" customHeight="1">
      <c r="A9" s="24">
        <v>2</v>
      </c>
      <c r="B9" s="15">
        <v>670002</v>
      </c>
      <c r="C9" s="31" t="s">
        <v>8</v>
      </c>
      <c r="D9" s="74">
        <v>363988860.08296275</v>
      </c>
      <c r="E9" s="62">
        <v>22941563.600000005</v>
      </c>
      <c r="F9" s="62">
        <v>15411200.077784602</v>
      </c>
      <c r="G9" s="62">
        <v>23130054.841499999</v>
      </c>
      <c r="H9" s="62"/>
      <c r="I9" s="77">
        <v>2426460</v>
      </c>
      <c r="J9" s="63">
        <f t="shared" ref="J9:J69" si="0">D9+F9+G9+H9+I9</f>
        <v>404956575.00224733</v>
      </c>
    </row>
    <row r="10" spans="1:10" ht="39.75" customHeight="1">
      <c r="A10" s="24">
        <v>3</v>
      </c>
      <c r="B10" s="15">
        <v>670003</v>
      </c>
      <c r="C10" s="31" t="s">
        <v>9</v>
      </c>
      <c r="D10" s="74">
        <v>48221012.697246253</v>
      </c>
      <c r="E10" s="62">
        <v>1273415</v>
      </c>
      <c r="F10" s="62">
        <v>7904851.2245573672</v>
      </c>
      <c r="G10" s="62">
        <v>9973807.1393000018</v>
      </c>
      <c r="H10" s="62"/>
      <c r="I10" s="77">
        <v>1966602</v>
      </c>
      <c r="J10" s="63">
        <f t="shared" si="0"/>
        <v>68066273.061103627</v>
      </c>
    </row>
    <row r="11" spans="1:10" ht="39" customHeight="1">
      <c r="A11" s="24">
        <v>4</v>
      </c>
      <c r="B11" s="14">
        <v>670004</v>
      </c>
      <c r="C11" s="31" t="s">
        <v>10</v>
      </c>
      <c r="D11" s="74">
        <v>0</v>
      </c>
      <c r="E11" s="62"/>
      <c r="F11" s="62">
        <v>0</v>
      </c>
      <c r="G11" s="62">
        <v>68711888</v>
      </c>
      <c r="H11" s="62"/>
      <c r="I11" s="62"/>
      <c r="J11" s="63">
        <f t="shared" si="0"/>
        <v>68711888</v>
      </c>
    </row>
    <row r="12" spans="1:10" ht="35.25" customHeight="1">
      <c r="A12" s="24">
        <v>5</v>
      </c>
      <c r="B12" s="15">
        <v>670005</v>
      </c>
      <c r="C12" s="31" t="s">
        <v>11</v>
      </c>
      <c r="D12" s="74">
        <v>149843770.84204918</v>
      </c>
      <c r="E12" s="62">
        <v>26417800</v>
      </c>
      <c r="F12" s="62">
        <v>150506083.95313284</v>
      </c>
      <c r="G12" s="62">
        <v>53263514.743599996</v>
      </c>
      <c r="H12" s="62"/>
      <c r="I12" s="62"/>
      <c r="J12" s="63">
        <f t="shared" si="0"/>
        <v>353613369.538782</v>
      </c>
    </row>
    <row r="13" spans="1:10" ht="27.75" customHeight="1">
      <c r="A13" s="24">
        <v>6</v>
      </c>
      <c r="B13" s="14">
        <v>670012</v>
      </c>
      <c r="C13" s="31" t="s">
        <v>46</v>
      </c>
      <c r="D13" s="74">
        <v>0</v>
      </c>
      <c r="E13" s="62"/>
      <c r="F13" s="62">
        <v>0</v>
      </c>
      <c r="G13" s="62">
        <v>38880475.73351258</v>
      </c>
      <c r="H13" s="62">
        <v>6326640.8780521536</v>
      </c>
      <c r="I13" s="62"/>
      <c r="J13" s="63">
        <f t="shared" si="0"/>
        <v>45207116.611564733</v>
      </c>
    </row>
    <row r="14" spans="1:10" ht="19.5" customHeight="1">
      <c r="A14" s="24">
        <v>7</v>
      </c>
      <c r="B14" s="15">
        <v>670013</v>
      </c>
      <c r="C14" s="31" t="s">
        <v>17</v>
      </c>
      <c r="D14" s="74">
        <v>2535850.4328336162</v>
      </c>
      <c r="E14" s="62"/>
      <c r="F14" s="62">
        <v>2357924.4418349382</v>
      </c>
      <c r="G14" s="62">
        <v>21222532.68371575</v>
      </c>
      <c r="H14" s="64"/>
      <c r="I14" s="62"/>
      <c r="J14" s="63">
        <f t="shared" si="0"/>
        <v>26116307.558384303</v>
      </c>
    </row>
    <row r="15" spans="1:10" ht="30.75" customHeight="1">
      <c r="A15" s="24">
        <v>8</v>
      </c>
      <c r="B15" s="15">
        <v>670015</v>
      </c>
      <c r="C15" s="31" t="s">
        <v>18</v>
      </c>
      <c r="D15" s="74">
        <v>16519655.183699705</v>
      </c>
      <c r="E15" s="62"/>
      <c r="F15" s="62">
        <v>2029470.8178598238</v>
      </c>
      <c r="G15" s="62">
        <v>32200777.229632229</v>
      </c>
      <c r="H15" s="62"/>
      <c r="I15" s="62"/>
      <c r="J15" s="63">
        <f t="shared" si="0"/>
        <v>50749903.231191754</v>
      </c>
    </row>
    <row r="16" spans="1:10" ht="31.5" customHeight="1">
      <c r="A16" s="24">
        <v>9</v>
      </c>
      <c r="B16" s="15">
        <v>670017</v>
      </c>
      <c r="C16" s="31" t="s">
        <v>19</v>
      </c>
      <c r="D16" s="74">
        <v>5685897.8055917853</v>
      </c>
      <c r="E16" s="62"/>
      <c r="F16" s="62">
        <v>2012114.1390727961</v>
      </c>
      <c r="G16" s="62">
        <v>22120655.08584702</v>
      </c>
      <c r="H16" s="62"/>
      <c r="I16" s="62"/>
      <c r="J16" s="63">
        <f t="shared" si="0"/>
        <v>29818667.030511603</v>
      </c>
    </row>
    <row r="17" spans="1:10">
      <c r="A17" s="24">
        <v>10</v>
      </c>
      <c r="B17" s="15">
        <v>670018</v>
      </c>
      <c r="C17" s="31" t="s">
        <v>20</v>
      </c>
      <c r="D17" s="74">
        <v>10489839.589440152</v>
      </c>
      <c r="E17" s="62"/>
      <c r="F17" s="62">
        <v>3973165.0887961597</v>
      </c>
      <c r="G17" s="62">
        <v>20606251.332570668</v>
      </c>
      <c r="H17" s="62"/>
      <c r="I17" s="62"/>
      <c r="J17" s="63">
        <f t="shared" si="0"/>
        <v>35069256.010806978</v>
      </c>
    </row>
    <row r="18" spans="1:10">
      <c r="A18" s="24">
        <v>11</v>
      </c>
      <c r="B18" s="15">
        <v>670020</v>
      </c>
      <c r="C18" s="31" t="s">
        <v>57</v>
      </c>
      <c r="D18" s="74">
        <v>6018932.8640173404</v>
      </c>
      <c r="E18" s="62"/>
      <c r="F18" s="62">
        <v>2429464.0658578649</v>
      </c>
      <c r="G18" s="62">
        <v>14014791.237983286</v>
      </c>
      <c r="H18" s="62"/>
      <c r="I18" s="62"/>
      <c r="J18" s="63">
        <f t="shared" si="0"/>
        <v>22463188.167858493</v>
      </c>
    </row>
    <row r="19" spans="1:10">
      <c r="A19" s="24">
        <v>12</v>
      </c>
      <c r="B19" s="15">
        <v>670022</v>
      </c>
      <c r="C19" s="31" t="s">
        <v>21</v>
      </c>
      <c r="D19" s="74">
        <v>2813021.6127468334</v>
      </c>
      <c r="E19" s="62"/>
      <c r="F19" s="62">
        <v>1842581.8843516004</v>
      </c>
      <c r="G19" s="62">
        <v>9826438.8291908186</v>
      </c>
      <c r="H19" s="62"/>
      <c r="I19" s="62"/>
      <c r="J19" s="63">
        <f t="shared" si="0"/>
        <v>14482042.326289251</v>
      </c>
    </row>
    <row r="20" spans="1:10" ht="22.7" customHeight="1">
      <c r="A20" s="24">
        <v>13</v>
      </c>
      <c r="B20" s="15">
        <v>670023</v>
      </c>
      <c r="C20" s="31" t="s">
        <v>22</v>
      </c>
      <c r="D20" s="74">
        <v>4857420.1711197421</v>
      </c>
      <c r="E20" s="62"/>
      <c r="F20" s="62">
        <v>1764932.5852750028</v>
      </c>
      <c r="G20" s="62">
        <v>28384895.186775353</v>
      </c>
      <c r="H20" s="62"/>
      <c r="I20" s="62"/>
      <c r="J20" s="63">
        <f t="shared" si="0"/>
        <v>35007247.9431701</v>
      </c>
    </row>
    <row r="21" spans="1:10">
      <c r="A21" s="24">
        <v>14</v>
      </c>
      <c r="B21" s="15">
        <v>670024</v>
      </c>
      <c r="C21" s="31" t="s">
        <v>47</v>
      </c>
      <c r="D21" s="74">
        <v>3703524.276994925</v>
      </c>
      <c r="E21" s="62"/>
      <c r="F21" s="62">
        <v>2020785.639582512</v>
      </c>
      <c r="G21" s="62">
        <v>12090533.943265688</v>
      </c>
      <c r="H21" s="62"/>
      <c r="I21" s="62"/>
      <c r="J21" s="63">
        <f t="shared" si="0"/>
        <v>17814843.859843124</v>
      </c>
    </row>
    <row r="22" spans="1:10">
      <c r="A22" s="24">
        <v>15</v>
      </c>
      <c r="B22" s="15">
        <v>670026</v>
      </c>
      <c r="C22" s="31" t="s">
        <v>41</v>
      </c>
      <c r="D22" s="74">
        <v>12602659.360840088</v>
      </c>
      <c r="E22" s="62"/>
      <c r="F22" s="62">
        <v>2898424.9051335375</v>
      </c>
      <c r="G22" s="62">
        <v>27291271.34379505</v>
      </c>
      <c r="H22" s="62"/>
      <c r="I22" s="62"/>
      <c r="J22" s="63">
        <f t="shared" si="0"/>
        <v>42792355.609768674</v>
      </c>
    </row>
    <row r="23" spans="1:10" ht="36" customHeight="1">
      <c r="A23" s="24">
        <v>16</v>
      </c>
      <c r="B23" s="15">
        <v>670027</v>
      </c>
      <c r="C23" s="31" t="s">
        <v>23</v>
      </c>
      <c r="D23" s="74">
        <v>75319664.095271766</v>
      </c>
      <c r="E23" s="62"/>
      <c r="F23" s="62">
        <v>5407048.7447312623</v>
      </c>
      <c r="G23" s="62">
        <v>87675010.78130202</v>
      </c>
      <c r="H23" s="62"/>
      <c r="I23" s="62"/>
      <c r="J23" s="63">
        <f t="shared" si="0"/>
        <v>168401723.62130505</v>
      </c>
    </row>
    <row r="24" spans="1:10" ht="36" customHeight="1">
      <c r="A24" s="24">
        <v>17</v>
      </c>
      <c r="B24" s="15">
        <v>670028</v>
      </c>
      <c r="C24" s="31" t="s">
        <v>24</v>
      </c>
      <c r="D24" s="74">
        <v>18296960.244318645</v>
      </c>
      <c r="E24" s="62"/>
      <c r="F24" s="62">
        <v>4321244.6761044338</v>
      </c>
      <c r="G24" s="62">
        <v>34680998.413062185</v>
      </c>
      <c r="H24" s="62"/>
      <c r="I24" s="62"/>
      <c r="J24" s="63">
        <f t="shared" si="0"/>
        <v>57299203.333485261</v>
      </c>
    </row>
    <row r="25" spans="1:10" ht="36" customHeight="1">
      <c r="A25" s="24">
        <v>18</v>
      </c>
      <c r="B25" s="15">
        <v>670029</v>
      </c>
      <c r="C25" s="31" t="s">
        <v>48</v>
      </c>
      <c r="D25" s="74">
        <v>65658424.383983538</v>
      </c>
      <c r="E25" s="62"/>
      <c r="F25" s="62">
        <v>4285449.7541614138</v>
      </c>
      <c r="G25" s="62">
        <v>65333767.267092273</v>
      </c>
      <c r="H25" s="62"/>
      <c r="I25" s="62"/>
      <c r="J25" s="63">
        <f t="shared" si="0"/>
        <v>135277641.40523723</v>
      </c>
    </row>
    <row r="26" spans="1:10" ht="36" customHeight="1">
      <c r="A26" s="24">
        <v>19</v>
      </c>
      <c r="B26" s="16">
        <v>670030</v>
      </c>
      <c r="C26" s="32" t="s">
        <v>56</v>
      </c>
      <c r="D26" s="74">
        <v>6915947.291721547</v>
      </c>
      <c r="E26" s="62"/>
      <c r="F26" s="62">
        <v>2706082.4211246534</v>
      </c>
      <c r="G26" s="62">
        <v>15253528.239938976</v>
      </c>
      <c r="H26" s="62"/>
      <c r="I26" s="62"/>
      <c r="J26" s="63">
        <f t="shared" si="0"/>
        <v>24875557.952785179</v>
      </c>
    </row>
    <row r="27" spans="1:10" ht="36" customHeight="1">
      <c r="A27" s="24">
        <v>20</v>
      </c>
      <c r="B27" s="15">
        <v>670033</v>
      </c>
      <c r="C27" s="31" t="s">
        <v>26</v>
      </c>
      <c r="D27" s="74">
        <v>3312193.2590221148</v>
      </c>
      <c r="E27" s="62"/>
      <c r="F27" s="62">
        <v>2092348.9445165002</v>
      </c>
      <c r="G27" s="62">
        <v>7259166.0677170027</v>
      </c>
      <c r="H27" s="62"/>
      <c r="I27" s="62"/>
      <c r="J27" s="63">
        <f t="shared" si="0"/>
        <v>12663708.271255618</v>
      </c>
    </row>
    <row r="28" spans="1:10" ht="21" customHeight="1">
      <c r="A28" s="24">
        <v>21</v>
      </c>
      <c r="B28" s="15">
        <v>670036</v>
      </c>
      <c r="C28" s="31" t="s">
        <v>27</v>
      </c>
      <c r="D28" s="74">
        <v>43625623.820530601</v>
      </c>
      <c r="E28" s="62"/>
      <c r="F28" s="62">
        <v>4936294.8930258788</v>
      </c>
      <c r="G28" s="62">
        <v>70367729.004417405</v>
      </c>
      <c r="H28" s="62"/>
      <c r="I28" s="62"/>
      <c r="J28" s="63">
        <f t="shared" si="0"/>
        <v>118929647.71797389</v>
      </c>
    </row>
    <row r="29" spans="1:10">
      <c r="A29" s="24">
        <v>22</v>
      </c>
      <c r="B29" s="15">
        <v>670045</v>
      </c>
      <c r="C29" s="31" t="s">
        <v>76</v>
      </c>
      <c r="D29" s="74">
        <v>0</v>
      </c>
      <c r="E29" s="62"/>
      <c r="F29" s="62">
        <v>27781750.55664584</v>
      </c>
      <c r="G29" s="62">
        <v>333927072.07430732</v>
      </c>
      <c r="H29" s="62"/>
      <c r="I29" s="62"/>
      <c r="J29" s="63">
        <f t="shared" si="0"/>
        <v>361708822.63095319</v>
      </c>
    </row>
    <row r="30" spans="1:10">
      <c r="A30" s="24">
        <v>23</v>
      </c>
      <c r="B30" s="14">
        <v>670048</v>
      </c>
      <c r="C30" s="31" t="s">
        <v>62</v>
      </c>
      <c r="D30" s="74">
        <v>237628143.05488461</v>
      </c>
      <c r="E30" s="62">
        <v>18528880.800000004</v>
      </c>
      <c r="F30" s="62">
        <v>24012675.52105676</v>
      </c>
      <c r="G30" s="62">
        <v>59356519.718099996</v>
      </c>
      <c r="H30" s="62"/>
      <c r="I30" s="78">
        <v>1555438</v>
      </c>
      <c r="J30" s="63">
        <f t="shared" si="0"/>
        <v>322552776.2940414</v>
      </c>
    </row>
    <row r="31" spans="1:10" ht="30" customHeight="1">
      <c r="A31" s="24">
        <v>24</v>
      </c>
      <c r="B31" s="15">
        <v>670050</v>
      </c>
      <c r="C31" s="31" t="s">
        <v>16</v>
      </c>
      <c r="D31" s="74">
        <v>19354901.578642588</v>
      </c>
      <c r="E31" s="62"/>
      <c r="F31" s="62">
        <v>0</v>
      </c>
      <c r="G31" s="62">
        <v>923773</v>
      </c>
      <c r="H31" s="62"/>
      <c r="I31" s="62"/>
      <c r="J31" s="63">
        <f t="shared" si="0"/>
        <v>20278674.578642588</v>
      </c>
    </row>
    <row r="32" spans="1:10" ht="24.6" customHeight="1">
      <c r="A32" s="24">
        <v>25</v>
      </c>
      <c r="B32" s="14">
        <v>670052</v>
      </c>
      <c r="C32" s="31" t="s">
        <v>49</v>
      </c>
      <c r="D32" s="74">
        <v>17110398.382930648</v>
      </c>
      <c r="E32" s="62"/>
      <c r="F32" s="62">
        <v>7829206.4329437502</v>
      </c>
      <c r="G32" s="62">
        <v>120736755.17598093</v>
      </c>
      <c r="H32" s="62"/>
      <c r="I32" s="62"/>
      <c r="J32" s="63">
        <f t="shared" si="0"/>
        <v>145676359.99185532</v>
      </c>
    </row>
    <row r="33" spans="1:10" ht="33.6" customHeight="1">
      <c r="A33" s="24">
        <v>26</v>
      </c>
      <c r="B33" s="16">
        <v>670053</v>
      </c>
      <c r="C33" s="32" t="s">
        <v>25</v>
      </c>
      <c r="D33" s="74">
        <v>0</v>
      </c>
      <c r="E33" s="62"/>
      <c r="F33" s="62">
        <v>3355195.9954406936</v>
      </c>
      <c r="G33" s="62">
        <v>69369431.567166895</v>
      </c>
      <c r="H33" s="62"/>
      <c r="I33" s="62"/>
      <c r="J33" s="63">
        <f t="shared" si="0"/>
        <v>72724627.562607586</v>
      </c>
    </row>
    <row r="34" spans="1:10" ht="33" customHeight="1">
      <c r="A34" s="24">
        <v>27</v>
      </c>
      <c r="B34" s="16">
        <v>670054</v>
      </c>
      <c r="C34" s="32" t="s">
        <v>15</v>
      </c>
      <c r="D34" s="74">
        <v>218908260.83782354</v>
      </c>
      <c r="E34" s="62">
        <v>21475696.600000001</v>
      </c>
      <c r="F34" s="62">
        <v>0</v>
      </c>
      <c r="G34" s="62">
        <v>19171398.745999999</v>
      </c>
      <c r="H34" s="62"/>
      <c r="I34" s="62"/>
      <c r="J34" s="63">
        <f t="shared" si="0"/>
        <v>238079659.58382353</v>
      </c>
    </row>
    <row r="35" spans="1:10" ht="21" customHeight="1">
      <c r="A35" s="24">
        <v>28</v>
      </c>
      <c r="B35" s="15">
        <v>670055</v>
      </c>
      <c r="C35" s="31" t="s">
        <v>29</v>
      </c>
      <c r="D35" s="74">
        <v>0</v>
      </c>
      <c r="E35" s="62"/>
      <c r="F35" s="62">
        <v>0</v>
      </c>
      <c r="G35" s="62">
        <v>453086.1102</v>
      </c>
      <c r="H35" s="62"/>
      <c r="I35" s="62"/>
      <c r="J35" s="63">
        <f t="shared" si="0"/>
        <v>453086.1102</v>
      </c>
    </row>
    <row r="36" spans="1:10" ht="21.75" customHeight="1">
      <c r="A36" s="24">
        <v>29</v>
      </c>
      <c r="B36" s="14">
        <v>670056</v>
      </c>
      <c r="C36" s="31" t="s">
        <v>28</v>
      </c>
      <c r="D36" s="74">
        <v>0</v>
      </c>
      <c r="E36" s="62"/>
      <c r="F36" s="62">
        <v>50802.29103619339</v>
      </c>
      <c r="G36" s="62">
        <v>537856.32353333337</v>
      </c>
      <c r="H36" s="62"/>
      <c r="I36" s="62"/>
      <c r="J36" s="63">
        <f t="shared" si="0"/>
        <v>588658.61456952675</v>
      </c>
    </row>
    <row r="37" spans="1:10" ht="32.25" customHeight="1">
      <c r="A37" s="24">
        <v>30</v>
      </c>
      <c r="B37" s="15">
        <v>670057</v>
      </c>
      <c r="C37" s="31" t="s">
        <v>50</v>
      </c>
      <c r="D37" s="74">
        <v>107642923.75089574</v>
      </c>
      <c r="E37" s="62">
        <v>15983417.400000002</v>
      </c>
      <c r="F37" s="62">
        <v>7344767.260248892</v>
      </c>
      <c r="G37" s="62">
        <v>27178292.087149158</v>
      </c>
      <c r="H37" s="62"/>
      <c r="I37" s="62"/>
      <c r="J37" s="63">
        <f t="shared" si="0"/>
        <v>142165983.09829378</v>
      </c>
    </row>
    <row r="38" spans="1:10" ht="27" customHeight="1">
      <c r="A38" s="24">
        <v>31</v>
      </c>
      <c r="B38" s="15">
        <v>670059</v>
      </c>
      <c r="C38" s="31" t="s">
        <v>13</v>
      </c>
      <c r="D38" s="74">
        <v>30305556.948543377</v>
      </c>
      <c r="E38" s="62"/>
      <c r="F38" s="62">
        <v>0</v>
      </c>
      <c r="G38" s="62">
        <v>1696291.5224000001</v>
      </c>
      <c r="H38" s="62"/>
      <c r="I38" s="62"/>
      <c r="J38" s="63">
        <f t="shared" si="0"/>
        <v>32001848.470943376</v>
      </c>
    </row>
    <row r="39" spans="1:10" ht="18.95" customHeight="1">
      <c r="A39" s="24">
        <v>32</v>
      </c>
      <c r="B39" s="15">
        <v>670063</v>
      </c>
      <c r="C39" s="31" t="s">
        <v>63</v>
      </c>
      <c r="D39" s="74">
        <v>0</v>
      </c>
      <c r="E39" s="62"/>
      <c r="F39" s="62">
        <v>0</v>
      </c>
      <c r="G39" s="62">
        <v>47084</v>
      </c>
      <c r="H39" s="62"/>
      <c r="I39" s="62"/>
      <c r="J39" s="63">
        <f t="shared" si="0"/>
        <v>47084</v>
      </c>
    </row>
    <row r="40" spans="1:10" ht="18.95" customHeight="1">
      <c r="A40" s="24">
        <v>33</v>
      </c>
      <c r="B40" s="15">
        <v>670065</v>
      </c>
      <c r="C40" s="31" t="s">
        <v>30</v>
      </c>
      <c r="D40" s="74">
        <v>0</v>
      </c>
      <c r="E40" s="62"/>
      <c r="F40" s="74">
        <v>797299.45499999996</v>
      </c>
      <c r="G40" s="62">
        <v>125228.0233666667</v>
      </c>
      <c r="H40" s="62"/>
      <c r="I40" s="62"/>
      <c r="J40" s="63">
        <f t="shared" si="0"/>
        <v>922527.47836666671</v>
      </c>
    </row>
    <row r="41" spans="1:10" ht="30.6" customHeight="1">
      <c r="A41" s="24">
        <v>34</v>
      </c>
      <c r="B41" s="15">
        <v>670066</v>
      </c>
      <c r="C41" s="31" t="s">
        <v>14</v>
      </c>
      <c r="D41" s="74">
        <v>0</v>
      </c>
      <c r="E41" s="62"/>
      <c r="F41" s="62">
        <v>0</v>
      </c>
      <c r="G41" s="62">
        <v>0</v>
      </c>
      <c r="H41" s="64">
        <v>192507616.1785571</v>
      </c>
      <c r="I41" s="62"/>
      <c r="J41" s="63">
        <f t="shared" si="0"/>
        <v>192507616.1785571</v>
      </c>
    </row>
    <row r="42" spans="1:10" ht="34.5" customHeight="1">
      <c r="A42" s="24">
        <v>35</v>
      </c>
      <c r="B42" s="15">
        <v>670067</v>
      </c>
      <c r="C42" s="31" t="s">
        <v>31</v>
      </c>
      <c r="D42" s="74">
        <v>808489.47000000009</v>
      </c>
      <c r="E42" s="62"/>
      <c r="F42" s="62">
        <v>2052577.1411800005</v>
      </c>
      <c r="G42" s="62">
        <v>3932236.7648</v>
      </c>
      <c r="H42" s="62"/>
      <c r="I42" s="62"/>
      <c r="J42" s="63">
        <f t="shared" si="0"/>
        <v>6793303.3759800009</v>
      </c>
    </row>
    <row r="43" spans="1:10" ht="23.45" customHeight="1">
      <c r="A43" s="24">
        <v>36</v>
      </c>
      <c r="B43" s="14">
        <v>670070</v>
      </c>
      <c r="C43" s="31" t="s">
        <v>32</v>
      </c>
      <c r="D43" s="74">
        <v>0</v>
      </c>
      <c r="E43" s="62"/>
      <c r="F43" s="62">
        <v>0</v>
      </c>
      <c r="G43" s="62">
        <v>662258.7668000001</v>
      </c>
      <c r="H43" s="62"/>
      <c r="I43" s="62"/>
      <c r="J43" s="63">
        <f t="shared" si="0"/>
        <v>662258.7668000001</v>
      </c>
    </row>
    <row r="44" spans="1:10" ht="22.5" customHeight="1">
      <c r="A44" s="24">
        <v>37</v>
      </c>
      <c r="B44" s="15">
        <v>670072</v>
      </c>
      <c r="C44" s="33" t="s">
        <v>33</v>
      </c>
      <c r="D44" s="74">
        <v>0</v>
      </c>
      <c r="E44" s="62"/>
      <c r="F44" s="62">
        <v>1145009.77486</v>
      </c>
      <c r="G44" s="62">
        <v>0</v>
      </c>
      <c r="H44" s="62"/>
      <c r="I44" s="62"/>
      <c r="J44" s="63">
        <f t="shared" si="0"/>
        <v>1145009.77486</v>
      </c>
    </row>
    <row r="45" spans="1:10" ht="18.95" customHeight="1">
      <c r="A45" s="24">
        <v>38</v>
      </c>
      <c r="B45" s="17">
        <v>670081</v>
      </c>
      <c r="C45" s="31" t="s">
        <v>64</v>
      </c>
      <c r="D45" s="74">
        <v>0</v>
      </c>
      <c r="E45" s="62"/>
      <c r="F45" s="62">
        <v>0</v>
      </c>
      <c r="G45" s="62">
        <v>1771375</v>
      </c>
      <c r="H45" s="62"/>
      <c r="I45" s="62"/>
      <c r="J45" s="63">
        <f t="shared" si="0"/>
        <v>1771375</v>
      </c>
    </row>
    <row r="46" spans="1:10" ht="32.25" customHeight="1">
      <c r="A46" s="24">
        <v>39</v>
      </c>
      <c r="B46" s="17">
        <v>670082</v>
      </c>
      <c r="C46" s="34" t="s">
        <v>36</v>
      </c>
      <c r="D46" s="74">
        <v>0</v>
      </c>
      <c r="E46" s="62"/>
      <c r="F46" s="62">
        <v>0</v>
      </c>
      <c r="G46" s="62">
        <v>43097</v>
      </c>
      <c r="H46" s="62"/>
      <c r="I46" s="62"/>
      <c r="J46" s="63">
        <f t="shared" si="0"/>
        <v>43097</v>
      </c>
    </row>
    <row r="47" spans="1:10">
      <c r="A47" s="24">
        <v>40</v>
      </c>
      <c r="B47" s="17">
        <v>670084</v>
      </c>
      <c r="C47" s="34" t="s">
        <v>34</v>
      </c>
      <c r="D47" s="74">
        <v>0</v>
      </c>
      <c r="E47" s="62"/>
      <c r="F47" s="62">
        <v>31732738.57399999</v>
      </c>
      <c r="G47" s="62">
        <v>5099.8</v>
      </c>
      <c r="H47" s="62"/>
      <c r="I47" s="62"/>
      <c r="J47" s="63">
        <f t="shared" si="0"/>
        <v>31737838.373999991</v>
      </c>
    </row>
    <row r="48" spans="1:10" ht="26.25" customHeight="1">
      <c r="A48" s="24">
        <v>41</v>
      </c>
      <c r="B48" s="14">
        <v>670090</v>
      </c>
      <c r="C48" s="31" t="s">
        <v>51</v>
      </c>
      <c r="D48" s="74">
        <v>0</v>
      </c>
      <c r="E48" s="62"/>
      <c r="F48" s="62">
        <v>16925745.600000001</v>
      </c>
      <c r="G48" s="62">
        <v>5099.8</v>
      </c>
      <c r="H48" s="62"/>
      <c r="I48" s="62"/>
      <c r="J48" s="63">
        <f t="shared" si="0"/>
        <v>16930845.400000002</v>
      </c>
    </row>
    <row r="49" spans="1:10" ht="18" customHeight="1">
      <c r="A49" s="24">
        <v>42</v>
      </c>
      <c r="B49" s="14">
        <v>670097</v>
      </c>
      <c r="C49" s="31" t="s">
        <v>35</v>
      </c>
      <c r="D49" s="74">
        <v>0</v>
      </c>
      <c r="E49" s="62"/>
      <c r="F49" s="62">
        <v>855438.00314001134</v>
      </c>
      <c r="G49" s="62">
        <v>3044319.53</v>
      </c>
      <c r="H49" s="62"/>
      <c r="I49" s="62"/>
      <c r="J49" s="63">
        <f t="shared" si="0"/>
        <v>3899757.5331400111</v>
      </c>
    </row>
    <row r="50" spans="1:10">
      <c r="A50" s="24">
        <v>43</v>
      </c>
      <c r="B50" s="15">
        <v>670099</v>
      </c>
      <c r="C50" s="31" t="s">
        <v>65</v>
      </c>
      <c r="D50" s="74">
        <v>0</v>
      </c>
      <c r="E50" s="62"/>
      <c r="F50" s="62">
        <v>1843945.9864870133</v>
      </c>
      <c r="G50" s="62">
        <v>25437046.338617884</v>
      </c>
      <c r="H50" s="62"/>
      <c r="I50" s="62"/>
      <c r="J50" s="63">
        <f t="shared" si="0"/>
        <v>27280992.325104896</v>
      </c>
    </row>
    <row r="51" spans="1:10">
      <c r="A51" s="24">
        <v>44</v>
      </c>
      <c r="B51" s="15">
        <v>670109</v>
      </c>
      <c r="C51" s="31" t="s">
        <v>77</v>
      </c>
      <c r="D51" s="74">
        <v>129327.4</v>
      </c>
      <c r="E51" s="62">
        <v>129327.4</v>
      </c>
      <c r="F51" s="62">
        <v>0</v>
      </c>
      <c r="G51" s="62">
        <v>35124</v>
      </c>
      <c r="H51" s="62"/>
      <c r="I51" s="62"/>
      <c r="J51" s="63">
        <f t="shared" si="0"/>
        <v>164451.4</v>
      </c>
    </row>
    <row r="52" spans="1:10">
      <c r="A52" s="24">
        <v>45</v>
      </c>
      <c r="B52" s="15">
        <v>670123</v>
      </c>
      <c r="C52" s="34" t="s">
        <v>66</v>
      </c>
      <c r="D52" s="74">
        <v>0</v>
      </c>
      <c r="E52" s="62"/>
      <c r="F52" s="62">
        <v>0</v>
      </c>
      <c r="G52" s="62">
        <v>0</v>
      </c>
      <c r="H52" s="62"/>
      <c r="I52" s="62"/>
      <c r="J52" s="63">
        <f t="shared" si="0"/>
        <v>0</v>
      </c>
    </row>
    <row r="53" spans="1:10">
      <c r="A53" s="24">
        <v>46</v>
      </c>
      <c r="B53" s="15">
        <v>670125</v>
      </c>
      <c r="C53" s="35" t="s">
        <v>52</v>
      </c>
      <c r="D53" s="74">
        <v>0</v>
      </c>
      <c r="E53" s="62"/>
      <c r="F53" s="62">
        <v>17482313.856000002</v>
      </c>
      <c r="G53" s="62">
        <v>0</v>
      </c>
      <c r="H53" s="62"/>
      <c r="I53" s="62"/>
      <c r="J53" s="63">
        <f t="shared" si="0"/>
        <v>17482313.856000002</v>
      </c>
    </row>
    <row r="54" spans="1:10">
      <c r="A54" s="24">
        <v>47</v>
      </c>
      <c r="B54" s="14">
        <v>670129</v>
      </c>
      <c r="C54" s="36" t="s">
        <v>40</v>
      </c>
      <c r="D54" s="74">
        <v>0</v>
      </c>
      <c r="E54" s="62"/>
      <c r="F54" s="62">
        <v>8994148.882000003</v>
      </c>
      <c r="G54" s="62">
        <v>0</v>
      </c>
      <c r="H54" s="62"/>
      <c r="I54" s="62"/>
      <c r="J54" s="63">
        <f t="shared" si="0"/>
        <v>8994148.882000003</v>
      </c>
    </row>
    <row r="55" spans="1:10" ht="21.75" customHeight="1">
      <c r="A55" s="24">
        <v>48</v>
      </c>
      <c r="B55" s="18">
        <v>670136</v>
      </c>
      <c r="C55" s="34" t="s">
        <v>67</v>
      </c>
      <c r="D55" s="74">
        <v>0</v>
      </c>
      <c r="E55" s="62"/>
      <c r="F55" s="62">
        <v>130836.26149999998</v>
      </c>
      <c r="G55" s="62">
        <v>2411412.432605416</v>
      </c>
      <c r="H55" s="62"/>
      <c r="I55" s="62"/>
      <c r="J55" s="63">
        <f t="shared" si="0"/>
        <v>2542248.6941054161</v>
      </c>
    </row>
    <row r="56" spans="1:10">
      <c r="A56" s="24">
        <v>49</v>
      </c>
      <c r="B56" s="18">
        <v>670139</v>
      </c>
      <c r="C56" s="34" t="s">
        <v>68</v>
      </c>
      <c r="D56" s="74">
        <v>0</v>
      </c>
      <c r="E56" s="62"/>
      <c r="F56" s="62">
        <v>0</v>
      </c>
      <c r="G56" s="62">
        <v>93342</v>
      </c>
      <c r="H56" s="62"/>
      <c r="I56" s="62"/>
      <c r="J56" s="63">
        <f t="shared" si="0"/>
        <v>93342</v>
      </c>
    </row>
    <row r="57" spans="1:10" ht="22.5" customHeight="1">
      <c r="A57" s="24">
        <v>50</v>
      </c>
      <c r="B57" s="17">
        <v>670141</v>
      </c>
      <c r="C57" s="35" t="s">
        <v>69</v>
      </c>
      <c r="D57" s="74">
        <v>0</v>
      </c>
      <c r="E57" s="62"/>
      <c r="F57" s="62">
        <v>0</v>
      </c>
      <c r="G57" s="62">
        <v>605735</v>
      </c>
      <c r="H57" s="62"/>
      <c r="I57" s="62"/>
      <c r="J57" s="63">
        <f t="shared" si="0"/>
        <v>605735</v>
      </c>
    </row>
    <row r="58" spans="1:10">
      <c r="A58" s="24">
        <v>51</v>
      </c>
      <c r="B58" s="17">
        <v>670145</v>
      </c>
      <c r="C58" s="35" t="s">
        <v>70</v>
      </c>
      <c r="D58" s="74">
        <v>0</v>
      </c>
      <c r="E58" s="62"/>
      <c r="F58" s="62">
        <v>0</v>
      </c>
      <c r="G58" s="62">
        <v>77758</v>
      </c>
      <c r="H58" s="62"/>
      <c r="I58" s="62"/>
      <c r="J58" s="63">
        <f t="shared" si="0"/>
        <v>77758</v>
      </c>
    </row>
    <row r="59" spans="1:10" ht="21.6" customHeight="1">
      <c r="A59" s="24">
        <v>52</v>
      </c>
      <c r="B59" s="18">
        <v>670146</v>
      </c>
      <c r="C59" s="35" t="s">
        <v>78</v>
      </c>
      <c r="D59" s="74">
        <v>0</v>
      </c>
      <c r="E59" s="62"/>
      <c r="F59" s="62">
        <v>0</v>
      </c>
      <c r="G59" s="62">
        <v>0</v>
      </c>
      <c r="H59" s="62"/>
      <c r="I59" s="62"/>
      <c r="J59" s="63">
        <f t="shared" si="0"/>
        <v>0</v>
      </c>
    </row>
    <row r="60" spans="1:10" ht="31.5">
      <c r="A60" s="24">
        <v>53</v>
      </c>
      <c r="B60" s="18">
        <v>670147</v>
      </c>
      <c r="C60" s="35" t="s">
        <v>71</v>
      </c>
      <c r="D60" s="74">
        <v>10699148.27</v>
      </c>
      <c r="E60" s="62"/>
      <c r="F60" s="62">
        <v>0</v>
      </c>
      <c r="G60" s="62">
        <v>306735</v>
      </c>
      <c r="H60" s="62"/>
      <c r="I60" s="62"/>
      <c r="J60" s="63">
        <f t="shared" si="0"/>
        <v>11005883.27</v>
      </c>
    </row>
    <row r="61" spans="1:10" ht="21" customHeight="1">
      <c r="A61" s="24">
        <v>54</v>
      </c>
      <c r="B61" s="17">
        <v>670148</v>
      </c>
      <c r="C61" s="35" t="s">
        <v>53</v>
      </c>
      <c r="D61" s="74">
        <v>2890207.62</v>
      </c>
      <c r="E61" s="62"/>
      <c r="F61" s="62">
        <v>0</v>
      </c>
      <c r="G61" s="62">
        <v>0</v>
      </c>
      <c r="H61" s="62"/>
      <c r="I61" s="62"/>
      <c r="J61" s="63">
        <f t="shared" si="0"/>
        <v>2890207.62</v>
      </c>
    </row>
    <row r="62" spans="1:10">
      <c r="A62" s="24">
        <v>55</v>
      </c>
      <c r="B62" s="17">
        <v>670155</v>
      </c>
      <c r="C62" s="37" t="s">
        <v>54</v>
      </c>
      <c r="D62" s="74">
        <v>0</v>
      </c>
      <c r="E62" s="62"/>
      <c r="F62" s="62">
        <v>670082.92000000016</v>
      </c>
      <c r="G62" s="62">
        <v>0</v>
      </c>
      <c r="H62" s="62"/>
      <c r="I62" s="62"/>
      <c r="J62" s="63">
        <f t="shared" si="0"/>
        <v>670082.92000000016</v>
      </c>
    </row>
    <row r="63" spans="1:10" ht="47.25">
      <c r="A63" s="24">
        <v>56</v>
      </c>
      <c r="B63" s="17">
        <v>670156</v>
      </c>
      <c r="C63" s="37" t="s">
        <v>72</v>
      </c>
      <c r="D63" s="74">
        <v>0</v>
      </c>
      <c r="E63" s="62"/>
      <c r="F63" s="62">
        <v>0</v>
      </c>
      <c r="G63" s="62">
        <v>357174.04</v>
      </c>
      <c r="H63" s="62"/>
      <c r="I63" s="62"/>
      <c r="J63" s="63">
        <f t="shared" si="0"/>
        <v>357174.04</v>
      </c>
    </row>
    <row r="64" spans="1:10">
      <c r="A64" s="24">
        <v>57</v>
      </c>
      <c r="B64" s="19">
        <v>670157</v>
      </c>
      <c r="C64" s="37" t="s">
        <v>55</v>
      </c>
      <c r="D64" s="74">
        <v>74155765.747545481</v>
      </c>
      <c r="E64" s="62"/>
      <c r="F64" s="62">
        <v>4190930.051557675</v>
      </c>
      <c r="G64" s="62">
        <v>62574578.186618194</v>
      </c>
      <c r="H64" s="62"/>
      <c r="I64" s="62"/>
      <c r="J64" s="63">
        <f t="shared" si="0"/>
        <v>140921273.98572135</v>
      </c>
    </row>
    <row r="65" spans="1:10" ht="31.5">
      <c r="A65" s="24">
        <v>58</v>
      </c>
      <c r="B65" s="17">
        <v>670162</v>
      </c>
      <c r="C65" s="38" t="s">
        <v>73</v>
      </c>
      <c r="D65" s="74">
        <v>0</v>
      </c>
      <c r="E65" s="62"/>
      <c r="F65" s="62">
        <v>0</v>
      </c>
      <c r="G65" s="62">
        <v>5945693.7891666675</v>
      </c>
      <c r="H65" s="62"/>
      <c r="I65" s="62"/>
      <c r="J65" s="63">
        <f t="shared" si="0"/>
        <v>5945693.7891666675</v>
      </c>
    </row>
    <row r="66" spans="1:10">
      <c r="A66" s="24">
        <v>59</v>
      </c>
      <c r="B66" s="14">
        <v>670164</v>
      </c>
      <c r="C66" s="37" t="s">
        <v>74</v>
      </c>
      <c r="D66" s="74">
        <v>0</v>
      </c>
      <c r="E66" s="62"/>
      <c r="F66" s="62">
        <v>1141079.78</v>
      </c>
      <c r="G66" s="62">
        <v>0</v>
      </c>
      <c r="H66" s="62"/>
      <c r="I66" s="62"/>
      <c r="J66" s="63">
        <f t="shared" si="0"/>
        <v>1141079.78</v>
      </c>
    </row>
    <row r="67" spans="1:10" ht="23.25" customHeight="1">
      <c r="A67" s="24">
        <v>60</v>
      </c>
      <c r="B67" s="17">
        <v>670166</v>
      </c>
      <c r="C67" s="37" t="s">
        <v>79</v>
      </c>
      <c r="D67" s="74">
        <v>0</v>
      </c>
      <c r="E67" s="62"/>
      <c r="F67" s="62">
        <v>0</v>
      </c>
      <c r="G67" s="62">
        <v>0</v>
      </c>
      <c r="H67" s="62"/>
      <c r="I67" s="62"/>
      <c r="J67" s="63">
        <f t="shared" si="0"/>
        <v>0</v>
      </c>
    </row>
    <row r="68" spans="1:10" ht="23.25" customHeight="1">
      <c r="A68" s="24">
        <v>61</v>
      </c>
      <c r="B68" s="72">
        <v>670167</v>
      </c>
      <c r="C68" s="73" t="s">
        <v>80</v>
      </c>
      <c r="D68" s="74">
        <v>0</v>
      </c>
      <c r="E68" s="62"/>
      <c r="F68" s="62">
        <v>0</v>
      </c>
      <c r="G68" s="62">
        <v>77338</v>
      </c>
      <c r="H68" s="62"/>
      <c r="I68" s="62"/>
      <c r="J68" s="63">
        <f t="shared" si="0"/>
        <v>77338</v>
      </c>
    </row>
    <row r="69" spans="1:10" ht="23.25" customHeight="1">
      <c r="A69" s="24">
        <v>62</v>
      </c>
      <c r="B69" s="72">
        <v>670168</v>
      </c>
      <c r="C69" s="73" t="s">
        <v>81</v>
      </c>
      <c r="D69" s="74">
        <v>0</v>
      </c>
      <c r="E69" s="62"/>
      <c r="F69" s="62">
        <v>0</v>
      </c>
      <c r="G69" s="62"/>
      <c r="H69" s="62"/>
      <c r="I69" s="62"/>
      <c r="J69" s="63">
        <f t="shared" si="0"/>
        <v>0</v>
      </c>
    </row>
    <row r="70" spans="1:10">
      <c r="A70" s="24"/>
      <c r="B70" s="20"/>
      <c r="C70" s="9" t="s">
        <v>37</v>
      </c>
      <c r="D70" s="63">
        <f t="shared" ref="D70:I70" si="1">SUM(D8:D69)</f>
        <v>1560042381.0756567</v>
      </c>
      <c r="E70" s="63">
        <f t="shared" si="1"/>
        <v>106750100.80000001</v>
      </c>
      <c r="F70" s="63">
        <f t="shared" si="1"/>
        <v>377236012.60000014</v>
      </c>
      <c r="G70" s="63">
        <f t="shared" si="1"/>
        <v>1405913278.9010301</v>
      </c>
      <c r="H70" s="63">
        <f t="shared" si="1"/>
        <v>198834257.05660924</v>
      </c>
      <c r="I70" s="63">
        <f t="shared" si="1"/>
        <v>5948500</v>
      </c>
      <c r="J70" s="63">
        <f>SUM(J8:J69)</f>
        <v>3547974429.6332974</v>
      </c>
    </row>
    <row r="71" spans="1:10">
      <c r="D71" s="60"/>
      <c r="I71" s="12"/>
      <c r="J71" s="7"/>
    </row>
    <row r="72" spans="1:10">
      <c r="D72" s="75"/>
      <c r="E72" s="70"/>
      <c r="F72" s="70"/>
      <c r="I72" s="12"/>
    </row>
    <row r="73" spans="1:10">
      <c r="G73" s="70"/>
      <c r="J73" s="7"/>
    </row>
    <row r="74" spans="1:10">
      <c r="D74" s="75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3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74"/>
  <sheetViews>
    <sheetView topLeftCell="A43" zoomScale="70" zoomScaleNormal="70" workbookViewId="0">
      <selection activeCell="J70" sqref="D70:J70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7" t="s">
        <v>39</v>
      </c>
      <c r="I1" s="87"/>
      <c r="J1" s="87"/>
    </row>
    <row r="2" spans="1:10" ht="15" customHeight="1">
      <c r="A2" s="27"/>
      <c r="B2" s="1"/>
      <c r="C2" s="86" t="str">
        <f>согаз!C2</f>
        <v>Утверждено на заседании Комиссии по разработке Территориальной программы ОМС на 2026 год от 22.12.2025</v>
      </c>
      <c r="D2" s="86"/>
      <c r="E2" s="86"/>
      <c r="F2" s="86"/>
      <c r="G2" s="86"/>
      <c r="H2" s="86"/>
      <c r="I2" s="86"/>
      <c r="J2" s="86"/>
    </row>
    <row r="3" spans="1:10">
      <c r="A3" s="28"/>
      <c r="B3" s="4"/>
      <c r="C3" s="4"/>
      <c r="D3" s="4"/>
      <c r="E3" s="4"/>
      <c r="F3" s="6"/>
      <c r="G3" s="6"/>
      <c r="H3" s="87"/>
      <c r="I3" s="87"/>
      <c r="J3" s="87"/>
    </row>
    <row r="4" spans="1:10">
      <c r="A4" s="28"/>
      <c r="B4" s="4"/>
      <c r="C4" s="82" t="str">
        <f>согаз!C4</f>
        <v>Стоимость медицинской помощи в разрезе медицинских и страховых медицинских организаций на 2026 год</v>
      </c>
      <c r="D4" s="82"/>
      <c r="E4" s="82"/>
      <c r="F4" s="82"/>
      <c r="G4" s="82"/>
      <c r="H4" s="82"/>
      <c r="I4" s="82"/>
      <c r="J4" s="82"/>
    </row>
    <row r="5" spans="1:10" ht="24" customHeight="1">
      <c r="A5" s="82"/>
      <c r="B5" s="82"/>
      <c r="C5" s="82"/>
      <c r="D5" s="82"/>
      <c r="E5" s="82"/>
      <c r="F5" s="82"/>
      <c r="G5" s="82"/>
      <c r="H5" s="82"/>
      <c r="I5" s="29"/>
      <c r="J5" s="8" t="s">
        <v>38</v>
      </c>
    </row>
    <row r="6" spans="1:10" ht="21.6" customHeight="1">
      <c r="A6" s="80" t="s">
        <v>1</v>
      </c>
      <c r="B6" s="80" t="s">
        <v>42</v>
      </c>
      <c r="C6" s="83" t="s">
        <v>61</v>
      </c>
      <c r="D6" s="84"/>
      <c r="E6" s="84"/>
      <c r="F6" s="84"/>
      <c r="G6" s="84"/>
      <c r="H6" s="84"/>
      <c r="I6" s="84"/>
      <c r="J6" s="85"/>
    </row>
    <row r="7" spans="1:10" s="2" customFormat="1" ht="135" customHeight="1">
      <c r="A7" s="80"/>
      <c r="B7" s="80" t="s">
        <v>42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58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2">
        <v>0</v>
      </c>
      <c r="E8" s="62"/>
      <c r="F8" s="62">
        <v>0</v>
      </c>
      <c r="G8" s="62">
        <v>4075470</v>
      </c>
      <c r="H8" s="62"/>
      <c r="I8" s="62"/>
      <c r="J8" s="63">
        <f>D8+F8+G8+H8+I8</f>
        <v>4075470</v>
      </c>
    </row>
    <row r="9" spans="1:10" ht="39.75" customHeight="1">
      <c r="A9" s="24">
        <v>2</v>
      </c>
      <c r="B9" s="15">
        <v>670002</v>
      </c>
      <c r="C9" s="31" t="s">
        <v>8</v>
      </c>
      <c r="D9" s="62">
        <v>554374263.22042859</v>
      </c>
      <c r="E9" s="62">
        <v>34412345.399999991</v>
      </c>
      <c r="F9" s="62">
        <v>23116649.952083055</v>
      </c>
      <c r="G9" s="62">
        <v>34700918.758200005</v>
      </c>
      <c r="H9" s="62"/>
      <c r="I9" s="77">
        <v>3583845</v>
      </c>
      <c r="J9" s="63">
        <f t="shared" ref="J9:J69" si="0">D9+F9+G9+H9+I9</f>
        <v>615775676.93071175</v>
      </c>
    </row>
    <row r="10" spans="1:10" ht="39.75" customHeight="1">
      <c r="A10" s="24">
        <v>3</v>
      </c>
      <c r="B10" s="15">
        <v>670003</v>
      </c>
      <c r="C10" s="31" t="s">
        <v>9</v>
      </c>
      <c r="D10" s="62">
        <v>74222691.073381722</v>
      </c>
      <c r="E10" s="62">
        <v>1910122.5</v>
      </c>
      <c r="F10" s="62">
        <v>11857199.813063236</v>
      </c>
      <c r="G10" s="62">
        <v>14972469.205400001</v>
      </c>
      <c r="H10" s="62"/>
      <c r="I10" s="64">
        <v>2975077</v>
      </c>
      <c r="J10" s="63">
        <f t="shared" si="0"/>
        <v>104027437.09184496</v>
      </c>
    </row>
    <row r="11" spans="1:10" ht="39" customHeight="1">
      <c r="A11" s="24">
        <v>4</v>
      </c>
      <c r="B11" s="14">
        <v>670004</v>
      </c>
      <c r="C11" s="31" t="s">
        <v>10</v>
      </c>
      <c r="D11" s="62">
        <v>0</v>
      </c>
      <c r="E11" s="62"/>
      <c r="F11" s="62">
        <v>0</v>
      </c>
      <c r="G11" s="62">
        <v>103068265</v>
      </c>
      <c r="H11" s="62"/>
      <c r="I11" s="62"/>
      <c r="J11" s="63">
        <f t="shared" si="0"/>
        <v>103068265</v>
      </c>
    </row>
    <row r="12" spans="1:10" ht="35.25" customHeight="1">
      <c r="A12" s="24">
        <v>5</v>
      </c>
      <c r="B12" s="15">
        <v>670005</v>
      </c>
      <c r="C12" s="31" t="s">
        <v>11</v>
      </c>
      <c r="D12" s="62">
        <v>231679026.42049393</v>
      </c>
      <c r="E12" s="62">
        <v>39626700</v>
      </c>
      <c r="F12" s="62">
        <v>225757659.4193137</v>
      </c>
      <c r="G12" s="62">
        <v>79901418.393199995</v>
      </c>
      <c r="H12" s="62"/>
      <c r="I12" s="62"/>
      <c r="J12" s="63">
        <f t="shared" si="0"/>
        <v>537338104.23300767</v>
      </c>
    </row>
    <row r="13" spans="1:10" ht="27.75" customHeight="1">
      <c r="A13" s="24">
        <v>6</v>
      </c>
      <c r="B13" s="14">
        <v>670012</v>
      </c>
      <c r="C13" s="31" t="s">
        <v>46</v>
      </c>
      <c r="D13" s="62">
        <v>0</v>
      </c>
      <c r="E13" s="62"/>
      <c r="F13" s="62">
        <v>0</v>
      </c>
      <c r="G13" s="62">
        <v>41827896.474207483</v>
      </c>
      <c r="H13" s="62">
        <v>293450.64963584772</v>
      </c>
      <c r="I13" s="62"/>
      <c r="J13" s="63">
        <f t="shared" si="0"/>
        <v>42121347.123843335</v>
      </c>
    </row>
    <row r="14" spans="1:10" ht="19.5" customHeight="1">
      <c r="A14" s="24">
        <v>7</v>
      </c>
      <c r="B14" s="15">
        <v>670013</v>
      </c>
      <c r="C14" s="31" t="s">
        <v>17</v>
      </c>
      <c r="D14" s="62">
        <v>4407728.4782819459</v>
      </c>
      <c r="E14" s="62"/>
      <c r="F14" s="62">
        <v>3536863.687464023</v>
      </c>
      <c r="G14" s="62">
        <v>29887437.651502859</v>
      </c>
      <c r="H14" s="64"/>
      <c r="I14" s="62"/>
      <c r="J14" s="63">
        <f t="shared" si="0"/>
        <v>37832029.817248829</v>
      </c>
    </row>
    <row r="15" spans="1:10" ht="30.75" customHeight="1">
      <c r="A15" s="24">
        <v>8</v>
      </c>
      <c r="B15" s="15">
        <v>670015</v>
      </c>
      <c r="C15" s="31" t="s">
        <v>18</v>
      </c>
      <c r="D15" s="62">
        <v>26224010.575693425</v>
      </c>
      <c r="E15" s="62"/>
      <c r="F15" s="62">
        <v>3044186.4519078601</v>
      </c>
      <c r="G15" s="62">
        <v>50004702.543519095</v>
      </c>
      <c r="H15" s="62"/>
      <c r="I15" s="62"/>
      <c r="J15" s="63">
        <f t="shared" si="0"/>
        <v>79272899.571120381</v>
      </c>
    </row>
    <row r="16" spans="1:10" ht="31.5" customHeight="1">
      <c r="A16" s="24">
        <v>9</v>
      </c>
      <c r="B16" s="15">
        <v>670017</v>
      </c>
      <c r="C16" s="31" t="s">
        <v>19</v>
      </c>
      <c r="D16" s="62">
        <v>9436343.3707808349</v>
      </c>
      <c r="E16" s="62"/>
      <c r="F16" s="62">
        <v>3018151.6028483869</v>
      </c>
      <c r="G16" s="62">
        <v>34451442.269831918</v>
      </c>
      <c r="H16" s="62"/>
      <c r="I16" s="62"/>
      <c r="J16" s="63">
        <f t="shared" si="0"/>
        <v>46905937.24346114</v>
      </c>
    </row>
    <row r="17" spans="1:10">
      <c r="A17" s="24">
        <v>10</v>
      </c>
      <c r="B17" s="15">
        <v>670018</v>
      </c>
      <c r="C17" s="31" t="s">
        <v>20</v>
      </c>
      <c r="D17" s="62">
        <v>16885736.016543008</v>
      </c>
      <c r="E17" s="62"/>
      <c r="F17" s="62">
        <v>5959708.9192252532</v>
      </c>
      <c r="G17" s="62">
        <v>47075657.126865365</v>
      </c>
      <c r="H17" s="62"/>
      <c r="I17" s="62"/>
      <c r="J17" s="63">
        <f t="shared" si="0"/>
        <v>69921102.062633634</v>
      </c>
    </row>
    <row r="18" spans="1:10">
      <c r="A18" s="24">
        <v>11</v>
      </c>
      <c r="B18" s="15">
        <v>670020</v>
      </c>
      <c r="C18" s="31" t="s">
        <v>57</v>
      </c>
      <c r="D18" s="62">
        <v>9799177.5536986627</v>
      </c>
      <c r="E18" s="62"/>
      <c r="F18" s="62">
        <v>3644172.4264262491</v>
      </c>
      <c r="G18" s="62">
        <v>58035443.141974933</v>
      </c>
      <c r="H18" s="62"/>
      <c r="I18" s="62"/>
      <c r="J18" s="63">
        <f t="shared" si="0"/>
        <v>71478793.122099847</v>
      </c>
    </row>
    <row r="19" spans="1:10">
      <c r="A19" s="24">
        <v>12</v>
      </c>
      <c r="B19" s="15">
        <v>670022</v>
      </c>
      <c r="C19" s="31" t="s">
        <v>21</v>
      </c>
      <c r="D19" s="62">
        <v>4763023.5884245457</v>
      </c>
      <c r="E19" s="62"/>
      <c r="F19" s="62">
        <v>2763854.8726653457</v>
      </c>
      <c r="G19" s="62">
        <v>37165975.894890271</v>
      </c>
      <c r="H19" s="62"/>
      <c r="I19" s="62"/>
      <c r="J19" s="63">
        <f t="shared" si="0"/>
        <v>44692854.355980165</v>
      </c>
    </row>
    <row r="20" spans="1:10" ht="22.7" customHeight="1">
      <c r="A20" s="24">
        <v>13</v>
      </c>
      <c r="B20" s="15">
        <v>670023</v>
      </c>
      <c r="C20" s="31" t="s">
        <v>22</v>
      </c>
      <c r="D20" s="62">
        <v>7761054.1890696688</v>
      </c>
      <c r="E20" s="62"/>
      <c r="F20" s="62">
        <v>2647381.6806544387</v>
      </c>
      <c r="G20" s="62">
        <v>35890449.206181765</v>
      </c>
      <c r="H20" s="62"/>
      <c r="I20" s="62"/>
      <c r="J20" s="63">
        <f t="shared" si="0"/>
        <v>46298885.075905874</v>
      </c>
    </row>
    <row r="21" spans="1:10">
      <c r="A21" s="24">
        <v>14</v>
      </c>
      <c r="B21" s="15">
        <v>670024</v>
      </c>
      <c r="C21" s="31" t="s">
        <v>47</v>
      </c>
      <c r="D21" s="62">
        <v>6244930.5863814224</v>
      </c>
      <c r="E21" s="62"/>
      <c r="F21" s="62">
        <v>3031158.7691190639</v>
      </c>
      <c r="G21" s="62">
        <v>35629530.824898534</v>
      </c>
      <c r="H21" s="62"/>
      <c r="I21" s="62"/>
      <c r="J21" s="63">
        <f t="shared" si="0"/>
        <v>44905620.180399016</v>
      </c>
    </row>
    <row r="22" spans="1:10">
      <c r="A22" s="24">
        <v>15</v>
      </c>
      <c r="B22" s="15">
        <v>670026</v>
      </c>
      <c r="C22" s="31" t="s">
        <v>41</v>
      </c>
      <c r="D22" s="62">
        <v>19953616.016792294</v>
      </c>
      <c r="E22" s="62"/>
      <c r="F22" s="62">
        <v>4347609.1158504505</v>
      </c>
      <c r="G22" s="62">
        <v>75698894.77082473</v>
      </c>
      <c r="H22" s="62"/>
      <c r="I22" s="62"/>
      <c r="J22" s="63">
        <f t="shared" si="0"/>
        <v>100000119.90346748</v>
      </c>
    </row>
    <row r="23" spans="1:10" ht="36" customHeight="1">
      <c r="A23" s="24">
        <v>16</v>
      </c>
      <c r="B23" s="15">
        <v>670027</v>
      </c>
      <c r="C23" s="31" t="s">
        <v>23</v>
      </c>
      <c r="D23" s="62">
        <v>115773932.01589017</v>
      </c>
      <c r="E23" s="62"/>
      <c r="F23" s="62">
        <v>8110520.4315646458</v>
      </c>
      <c r="G23" s="62">
        <v>113905212.19894367</v>
      </c>
      <c r="H23" s="62"/>
      <c r="I23" s="62"/>
      <c r="J23" s="63">
        <f t="shared" si="0"/>
        <v>237789664.64639848</v>
      </c>
    </row>
    <row r="24" spans="1:10" ht="36" customHeight="1">
      <c r="A24" s="24">
        <v>17</v>
      </c>
      <c r="B24" s="15">
        <v>670028</v>
      </c>
      <c r="C24" s="31" t="s">
        <v>24</v>
      </c>
      <c r="D24" s="62">
        <v>29549825.373042073</v>
      </c>
      <c r="E24" s="62"/>
      <c r="F24" s="62">
        <v>6481824.9085484929</v>
      </c>
      <c r="G24" s="62">
        <v>57409600.046583921</v>
      </c>
      <c r="H24" s="62"/>
      <c r="I24" s="62"/>
      <c r="J24" s="63">
        <f t="shared" si="0"/>
        <v>93441250.328174487</v>
      </c>
    </row>
    <row r="25" spans="1:10" ht="36" customHeight="1">
      <c r="A25" s="24">
        <v>18</v>
      </c>
      <c r="B25" s="15">
        <v>670029</v>
      </c>
      <c r="C25" s="31" t="s">
        <v>48</v>
      </c>
      <c r="D25" s="62">
        <v>103285215.85929239</v>
      </c>
      <c r="E25" s="62"/>
      <c r="F25" s="62">
        <v>6428132.8744147131</v>
      </c>
      <c r="G25" s="62">
        <v>91992665.537629023</v>
      </c>
      <c r="H25" s="62"/>
      <c r="I25" s="62"/>
      <c r="J25" s="63">
        <f t="shared" si="0"/>
        <v>201706014.27133614</v>
      </c>
    </row>
    <row r="26" spans="1:10" ht="36" customHeight="1">
      <c r="A26" s="24">
        <v>19</v>
      </c>
      <c r="B26" s="16">
        <v>670030</v>
      </c>
      <c r="C26" s="32" t="s">
        <v>56</v>
      </c>
      <c r="D26" s="62">
        <v>11236329.078152811</v>
      </c>
      <c r="E26" s="62"/>
      <c r="F26" s="62">
        <v>4059097.2639955841</v>
      </c>
      <c r="G26" s="62">
        <v>22603359.701856442</v>
      </c>
      <c r="H26" s="62"/>
      <c r="I26" s="62"/>
      <c r="J26" s="63">
        <f t="shared" si="0"/>
        <v>37898786.044004835</v>
      </c>
    </row>
    <row r="27" spans="1:10" ht="36" customHeight="1">
      <c r="A27" s="24">
        <v>20</v>
      </c>
      <c r="B27" s="15">
        <v>670033</v>
      </c>
      <c r="C27" s="31" t="s">
        <v>26</v>
      </c>
      <c r="D27" s="62">
        <v>5606459.6113011073</v>
      </c>
      <c r="E27" s="62"/>
      <c r="F27" s="62">
        <v>3138503.0292171394</v>
      </c>
      <c r="G27" s="62">
        <v>31649567.332504746</v>
      </c>
      <c r="H27" s="62"/>
      <c r="I27" s="62"/>
      <c r="J27" s="63">
        <f t="shared" si="0"/>
        <v>40394529.97302299</v>
      </c>
    </row>
    <row r="28" spans="1:10" ht="21" customHeight="1">
      <c r="A28" s="24">
        <v>21</v>
      </c>
      <c r="B28" s="15">
        <v>670036</v>
      </c>
      <c r="C28" s="31" t="s">
        <v>27</v>
      </c>
      <c r="D28" s="62">
        <v>69656450.077317998</v>
      </c>
      <c r="E28" s="62"/>
      <c r="F28" s="62">
        <v>7404394.2409667401</v>
      </c>
      <c r="G28" s="62">
        <v>154529639.25954601</v>
      </c>
      <c r="H28" s="62"/>
      <c r="I28" s="62"/>
      <c r="J28" s="63">
        <f t="shared" si="0"/>
        <v>231590483.57783073</v>
      </c>
    </row>
    <row r="29" spans="1:10">
      <c r="A29" s="24">
        <v>22</v>
      </c>
      <c r="B29" s="15">
        <v>670045</v>
      </c>
      <c r="C29" s="31" t="s">
        <v>76</v>
      </c>
      <c r="D29" s="62">
        <v>0</v>
      </c>
      <c r="E29" s="62"/>
      <c r="F29" s="62">
        <v>41672355.133448586</v>
      </c>
      <c r="G29" s="62">
        <v>466254337.9728331</v>
      </c>
      <c r="H29" s="62"/>
      <c r="I29" s="62"/>
      <c r="J29" s="63">
        <f t="shared" si="0"/>
        <v>507926693.1062817</v>
      </c>
    </row>
    <row r="30" spans="1:10">
      <c r="A30" s="24">
        <v>23</v>
      </c>
      <c r="B30" s="14">
        <v>670048</v>
      </c>
      <c r="C30" s="31" t="s">
        <v>62</v>
      </c>
      <c r="D30" s="62">
        <v>361612929.00620121</v>
      </c>
      <c r="E30" s="62">
        <v>27793321.199999996</v>
      </c>
      <c r="F30" s="62">
        <v>36018779.305408806</v>
      </c>
      <c r="G30" s="62">
        <v>85127933.636707902</v>
      </c>
      <c r="H30" s="62"/>
      <c r="I30" s="62">
        <v>2327795</v>
      </c>
      <c r="J30" s="63">
        <f t="shared" si="0"/>
        <v>485087436.94831789</v>
      </c>
    </row>
    <row r="31" spans="1:10" ht="30" customHeight="1">
      <c r="A31" s="24">
        <v>24</v>
      </c>
      <c r="B31" s="15">
        <v>670050</v>
      </c>
      <c r="C31" s="31" t="s">
        <v>16</v>
      </c>
      <c r="D31" s="62">
        <v>29099819.613517381</v>
      </c>
      <c r="E31" s="62"/>
      <c r="F31" s="62">
        <v>0</v>
      </c>
      <c r="G31" s="62">
        <v>1385660</v>
      </c>
      <c r="H31" s="62"/>
      <c r="I31" s="62"/>
      <c r="J31" s="63">
        <f t="shared" si="0"/>
        <v>30485479.613517381</v>
      </c>
    </row>
    <row r="32" spans="1:10" ht="24.6" customHeight="1">
      <c r="A32" s="24">
        <v>25</v>
      </c>
      <c r="B32" s="14">
        <v>670052</v>
      </c>
      <c r="C32" s="31" t="s">
        <v>49</v>
      </c>
      <c r="D32" s="62">
        <v>26993858.597023558</v>
      </c>
      <c r="E32" s="62"/>
      <c r="F32" s="62">
        <v>11743733.362715155</v>
      </c>
      <c r="G32" s="62">
        <v>159590602.69291005</v>
      </c>
      <c r="H32" s="62"/>
      <c r="I32" s="62"/>
      <c r="J32" s="63">
        <f t="shared" si="0"/>
        <v>198328194.65264875</v>
      </c>
    </row>
    <row r="33" spans="1:10" ht="33.6" customHeight="1">
      <c r="A33" s="24">
        <v>26</v>
      </c>
      <c r="B33" s="16">
        <v>670053</v>
      </c>
      <c r="C33" s="32" t="s">
        <v>25</v>
      </c>
      <c r="D33" s="62">
        <v>0</v>
      </c>
      <c r="E33" s="62"/>
      <c r="F33" s="62">
        <v>5032761.3005971005</v>
      </c>
      <c r="G33" s="62">
        <v>87979814.845793009</v>
      </c>
      <c r="H33" s="62"/>
      <c r="I33" s="62"/>
      <c r="J33" s="63">
        <f t="shared" si="0"/>
        <v>93012576.14639011</v>
      </c>
    </row>
    <row r="34" spans="1:10" ht="21" customHeight="1">
      <c r="A34" s="24">
        <v>27</v>
      </c>
      <c r="B34" s="16">
        <v>670054</v>
      </c>
      <c r="C34" s="32" t="s">
        <v>15</v>
      </c>
      <c r="D34" s="62">
        <v>334051886.4280507</v>
      </c>
      <c r="E34" s="62">
        <v>32213544.899999999</v>
      </c>
      <c r="F34" s="62">
        <v>0</v>
      </c>
      <c r="G34" s="62">
        <v>28758198.300000001</v>
      </c>
      <c r="H34" s="62"/>
      <c r="I34" s="62"/>
      <c r="J34" s="63">
        <f t="shared" si="0"/>
        <v>362810084.72805071</v>
      </c>
    </row>
    <row r="35" spans="1:10" ht="21" customHeight="1">
      <c r="A35" s="24">
        <v>28</v>
      </c>
      <c r="B35" s="15">
        <v>670055</v>
      </c>
      <c r="C35" s="31" t="s">
        <v>29</v>
      </c>
      <c r="D35" s="62">
        <v>0</v>
      </c>
      <c r="E35" s="62"/>
      <c r="F35" s="62">
        <v>0</v>
      </c>
      <c r="G35" s="62">
        <v>690632.83759999997</v>
      </c>
      <c r="H35" s="62"/>
      <c r="I35" s="62"/>
      <c r="J35" s="63">
        <f t="shared" si="0"/>
        <v>690632.83759999997</v>
      </c>
    </row>
    <row r="36" spans="1:10" ht="21.75" customHeight="1">
      <c r="A36" s="24">
        <v>29</v>
      </c>
      <c r="B36" s="14">
        <v>670056</v>
      </c>
      <c r="C36" s="31" t="s">
        <v>28</v>
      </c>
      <c r="D36" s="62">
        <v>0</v>
      </c>
      <c r="E36" s="62"/>
      <c r="F36" s="62">
        <v>76202.941543819674</v>
      </c>
      <c r="G36" s="62">
        <v>990761.28906666662</v>
      </c>
      <c r="H36" s="62"/>
      <c r="I36" s="62"/>
      <c r="J36" s="63">
        <f t="shared" si="0"/>
        <v>1066964.2306104864</v>
      </c>
    </row>
    <row r="37" spans="1:10" ht="21.75" customHeight="1">
      <c r="A37" s="24">
        <v>30</v>
      </c>
      <c r="B37" s="15">
        <v>670057</v>
      </c>
      <c r="C37" s="31" t="s">
        <v>50</v>
      </c>
      <c r="D37" s="62">
        <v>166682963.62026674</v>
      </c>
      <c r="E37" s="62">
        <v>23975126.099999998</v>
      </c>
      <c r="F37" s="62">
        <v>11017079.323980913</v>
      </c>
      <c r="G37" s="62">
        <v>40427364.538775757</v>
      </c>
      <c r="H37" s="62"/>
      <c r="I37" s="62"/>
      <c r="J37" s="63">
        <f t="shared" si="0"/>
        <v>218127407.48302341</v>
      </c>
    </row>
    <row r="38" spans="1:10" ht="17.25" customHeight="1">
      <c r="A38" s="24">
        <v>31</v>
      </c>
      <c r="B38" s="15">
        <v>670059</v>
      </c>
      <c r="C38" s="31" t="s">
        <v>13</v>
      </c>
      <c r="D38" s="62">
        <v>45488979.423556857</v>
      </c>
      <c r="E38" s="62"/>
      <c r="F38" s="62">
        <v>0</v>
      </c>
      <c r="G38" s="62">
        <v>2546083.5543999998</v>
      </c>
      <c r="H38" s="62"/>
      <c r="I38" s="62"/>
      <c r="J38" s="63">
        <f t="shared" si="0"/>
        <v>48035062.977956854</v>
      </c>
    </row>
    <row r="39" spans="1:10" ht="18.95" customHeight="1">
      <c r="A39" s="24">
        <v>32</v>
      </c>
      <c r="B39" s="15">
        <v>670063</v>
      </c>
      <c r="C39" s="31" t="s">
        <v>63</v>
      </c>
      <c r="D39" s="62">
        <v>0</v>
      </c>
      <c r="E39" s="62"/>
      <c r="F39" s="62">
        <v>0</v>
      </c>
      <c r="G39" s="62">
        <v>68632</v>
      </c>
      <c r="H39" s="62"/>
      <c r="I39" s="62"/>
      <c r="J39" s="63">
        <f t="shared" si="0"/>
        <v>68632</v>
      </c>
    </row>
    <row r="40" spans="1:10" ht="18.95" customHeight="1">
      <c r="A40" s="24">
        <v>33</v>
      </c>
      <c r="B40" s="15">
        <v>670065</v>
      </c>
      <c r="C40" s="31" t="s">
        <v>30</v>
      </c>
      <c r="D40" s="62">
        <v>0</v>
      </c>
      <c r="E40" s="62"/>
      <c r="F40" s="62">
        <v>1195366.6382999998</v>
      </c>
      <c r="G40" s="62">
        <v>187808.36000000002</v>
      </c>
      <c r="H40" s="62"/>
      <c r="I40" s="62"/>
      <c r="J40" s="63">
        <f t="shared" si="0"/>
        <v>1383174.9982999999</v>
      </c>
    </row>
    <row r="41" spans="1:10" ht="30.6" customHeight="1">
      <c r="A41" s="24">
        <v>34</v>
      </c>
      <c r="B41" s="15">
        <v>670066</v>
      </c>
      <c r="C41" s="31" t="s">
        <v>14</v>
      </c>
      <c r="D41" s="62">
        <v>0</v>
      </c>
      <c r="E41" s="62"/>
      <c r="F41" s="62">
        <v>0</v>
      </c>
      <c r="G41" s="62">
        <v>0</v>
      </c>
      <c r="H41" s="64">
        <v>309317481.55343765</v>
      </c>
      <c r="I41" s="62"/>
      <c r="J41" s="63">
        <f t="shared" si="0"/>
        <v>309317481.55343765</v>
      </c>
    </row>
    <row r="42" spans="1:10" ht="22.9" customHeight="1">
      <c r="A42" s="24">
        <v>35</v>
      </c>
      <c r="B42" s="14">
        <v>670067</v>
      </c>
      <c r="C42" s="31" t="s">
        <v>31</v>
      </c>
      <c r="D42" s="62">
        <v>1274619.1500000001</v>
      </c>
      <c r="E42" s="62"/>
      <c r="F42" s="62">
        <v>3078962.9679012005</v>
      </c>
      <c r="G42" s="62">
        <v>5912010.0099999998</v>
      </c>
      <c r="H42" s="62"/>
      <c r="I42" s="62"/>
      <c r="J42" s="63">
        <f t="shared" si="0"/>
        <v>10265592.1279012</v>
      </c>
    </row>
    <row r="43" spans="1:10" ht="23.45" customHeight="1">
      <c r="A43" s="24">
        <v>36</v>
      </c>
      <c r="B43" s="15">
        <v>670070</v>
      </c>
      <c r="C43" s="33" t="s">
        <v>32</v>
      </c>
      <c r="D43" s="62">
        <v>0</v>
      </c>
      <c r="E43" s="62"/>
      <c r="F43" s="62">
        <v>0</v>
      </c>
      <c r="G43" s="62">
        <v>1008681.3226000001</v>
      </c>
      <c r="H43" s="62"/>
      <c r="I43" s="62"/>
      <c r="J43" s="63">
        <f t="shared" si="0"/>
        <v>1008681.3226000001</v>
      </c>
    </row>
    <row r="44" spans="1:10" ht="22.5" customHeight="1">
      <c r="A44" s="24">
        <v>37</v>
      </c>
      <c r="B44" s="17">
        <v>670072</v>
      </c>
      <c r="C44" s="31" t="s">
        <v>33</v>
      </c>
      <c r="D44" s="62">
        <v>0</v>
      </c>
      <c r="E44" s="62"/>
      <c r="F44" s="62">
        <v>1717514.6626523996</v>
      </c>
      <c r="G44" s="62">
        <v>0</v>
      </c>
      <c r="H44" s="65"/>
      <c r="I44" s="62"/>
      <c r="J44" s="63">
        <f t="shared" si="0"/>
        <v>1717514.6626523996</v>
      </c>
    </row>
    <row r="45" spans="1:10" ht="18.95" customHeight="1">
      <c r="A45" s="24">
        <v>38</v>
      </c>
      <c r="B45" s="17">
        <v>670081</v>
      </c>
      <c r="C45" s="34" t="s">
        <v>64</v>
      </c>
      <c r="D45" s="62">
        <v>0</v>
      </c>
      <c r="E45" s="62"/>
      <c r="F45" s="62">
        <v>0</v>
      </c>
      <c r="G45" s="62">
        <v>2656970</v>
      </c>
      <c r="H45" s="62"/>
      <c r="I45" s="62"/>
      <c r="J45" s="63">
        <f t="shared" si="0"/>
        <v>2656970</v>
      </c>
    </row>
    <row r="46" spans="1:10" ht="32.25" customHeight="1">
      <c r="A46" s="24">
        <v>39</v>
      </c>
      <c r="B46" s="17">
        <v>670082</v>
      </c>
      <c r="C46" s="34" t="s">
        <v>36</v>
      </c>
      <c r="D46" s="62">
        <v>0</v>
      </c>
      <c r="E46" s="62"/>
      <c r="F46" s="62">
        <v>0</v>
      </c>
      <c r="G46" s="62">
        <v>68632</v>
      </c>
      <c r="H46" s="62"/>
      <c r="I46" s="62"/>
      <c r="J46" s="63">
        <f t="shared" si="0"/>
        <v>68632</v>
      </c>
    </row>
    <row r="47" spans="1:10">
      <c r="A47" s="24">
        <v>40</v>
      </c>
      <c r="B47" s="14">
        <v>670084</v>
      </c>
      <c r="C47" s="31" t="s">
        <v>34</v>
      </c>
      <c r="D47" s="62">
        <v>0</v>
      </c>
      <c r="E47" s="62"/>
      <c r="F47" s="62">
        <v>47599107.860999979</v>
      </c>
      <c r="G47" s="62">
        <v>7649.7000000000007</v>
      </c>
      <c r="H47" s="62"/>
      <c r="I47" s="62"/>
      <c r="J47" s="63">
        <f t="shared" si="0"/>
        <v>47606757.560999982</v>
      </c>
    </row>
    <row r="48" spans="1:10" ht="26.25" customHeight="1">
      <c r="A48" s="24">
        <v>41</v>
      </c>
      <c r="B48" s="14">
        <v>670090</v>
      </c>
      <c r="C48" s="31" t="s">
        <v>51</v>
      </c>
      <c r="D48" s="62">
        <v>0</v>
      </c>
      <c r="E48" s="62"/>
      <c r="F48" s="62">
        <v>25388618.399999999</v>
      </c>
      <c r="G48" s="62">
        <v>7649.7000000000007</v>
      </c>
      <c r="H48" s="62"/>
      <c r="I48" s="62"/>
      <c r="J48" s="63">
        <f t="shared" si="0"/>
        <v>25396268.099999998</v>
      </c>
    </row>
    <row r="49" spans="1:10" ht="18" customHeight="1">
      <c r="A49" s="24">
        <v>42</v>
      </c>
      <c r="B49" s="15">
        <v>670097</v>
      </c>
      <c r="C49" s="31" t="s">
        <v>35</v>
      </c>
      <c r="D49" s="62">
        <v>0</v>
      </c>
      <c r="E49" s="62"/>
      <c r="F49" s="62">
        <v>1283148.6694408844</v>
      </c>
      <c r="G49" s="62">
        <v>4582092.1151999999</v>
      </c>
      <c r="H49" s="62"/>
      <c r="I49" s="62"/>
      <c r="J49" s="63">
        <f t="shared" si="0"/>
        <v>5865240.784640884</v>
      </c>
    </row>
    <row r="50" spans="1:10">
      <c r="A50" s="24">
        <v>43</v>
      </c>
      <c r="B50" s="15">
        <v>670099</v>
      </c>
      <c r="C50" s="31" t="s">
        <v>65</v>
      </c>
      <c r="D50" s="62">
        <v>0</v>
      </c>
      <c r="E50" s="62"/>
      <c r="F50" s="62">
        <v>2765901.0125768431</v>
      </c>
      <c r="G50" s="62">
        <v>33840559.743988216</v>
      </c>
      <c r="H50" s="62"/>
      <c r="I50" s="62"/>
      <c r="J50" s="63">
        <f t="shared" si="0"/>
        <v>36606460.756565057</v>
      </c>
    </row>
    <row r="51" spans="1:10">
      <c r="A51" s="24">
        <v>44</v>
      </c>
      <c r="B51" s="15">
        <v>670109</v>
      </c>
      <c r="C51" s="31" t="s">
        <v>77</v>
      </c>
      <c r="D51" s="62">
        <v>193991.1</v>
      </c>
      <c r="E51" s="62">
        <v>193991.1</v>
      </c>
      <c r="F51" s="62">
        <v>0</v>
      </c>
      <c r="G51" s="62">
        <v>52686</v>
      </c>
      <c r="H51" s="62"/>
      <c r="I51" s="62"/>
      <c r="J51" s="63">
        <f t="shared" si="0"/>
        <v>246677.1</v>
      </c>
    </row>
    <row r="52" spans="1:10">
      <c r="A52" s="24">
        <v>45</v>
      </c>
      <c r="B52" s="15">
        <v>670123</v>
      </c>
      <c r="C52" s="34" t="s">
        <v>66</v>
      </c>
      <c r="D52" s="62">
        <v>0</v>
      </c>
      <c r="E52" s="62"/>
      <c r="F52" s="62">
        <v>0</v>
      </c>
      <c r="G52" s="62">
        <v>0</v>
      </c>
      <c r="H52" s="62"/>
      <c r="I52" s="62"/>
      <c r="J52" s="63">
        <f t="shared" si="0"/>
        <v>0</v>
      </c>
    </row>
    <row r="53" spans="1:10">
      <c r="A53" s="24">
        <v>46</v>
      </c>
      <c r="B53" s="15">
        <v>670125</v>
      </c>
      <c r="C53" s="35" t="s">
        <v>52</v>
      </c>
      <c r="D53" s="62">
        <v>0</v>
      </c>
      <c r="E53" s="62"/>
      <c r="F53" s="62">
        <v>26223470.783999998</v>
      </c>
      <c r="G53" s="62">
        <v>0</v>
      </c>
      <c r="H53" s="62"/>
      <c r="I53" s="62"/>
      <c r="J53" s="63">
        <f t="shared" si="0"/>
        <v>26223470.783999998</v>
      </c>
    </row>
    <row r="54" spans="1:10">
      <c r="A54" s="24">
        <v>47</v>
      </c>
      <c r="B54" s="14">
        <v>670129</v>
      </c>
      <c r="C54" s="36" t="s">
        <v>40</v>
      </c>
      <c r="D54" s="62">
        <v>0</v>
      </c>
      <c r="E54" s="62"/>
      <c r="F54" s="62">
        <v>13491223.323000003</v>
      </c>
      <c r="G54" s="62">
        <v>0</v>
      </c>
      <c r="H54" s="62"/>
      <c r="I54" s="62"/>
      <c r="J54" s="63">
        <f t="shared" si="0"/>
        <v>13491223.323000003</v>
      </c>
    </row>
    <row r="55" spans="1:10" ht="21.75" customHeight="1">
      <c r="A55" s="24">
        <v>48</v>
      </c>
      <c r="B55" s="18">
        <v>670136</v>
      </c>
      <c r="C55" s="34" t="s">
        <v>67</v>
      </c>
      <c r="D55" s="62">
        <v>0</v>
      </c>
      <c r="E55" s="62"/>
      <c r="F55" s="62">
        <v>199625.46260999996</v>
      </c>
      <c r="G55" s="62">
        <v>1556663.1605520681</v>
      </c>
      <c r="H55" s="62"/>
      <c r="I55" s="62"/>
      <c r="J55" s="63">
        <f t="shared" si="0"/>
        <v>1756288.6231620682</v>
      </c>
    </row>
    <row r="56" spans="1:10">
      <c r="A56" s="24">
        <v>49</v>
      </c>
      <c r="B56" s="18">
        <v>670139</v>
      </c>
      <c r="C56" s="34" t="s">
        <v>68</v>
      </c>
      <c r="D56" s="62">
        <v>0</v>
      </c>
      <c r="E56" s="62"/>
      <c r="F56" s="62">
        <v>0</v>
      </c>
      <c r="G56" s="62">
        <v>147430</v>
      </c>
      <c r="H56" s="62"/>
      <c r="I56" s="62"/>
      <c r="J56" s="63">
        <f t="shared" si="0"/>
        <v>147430</v>
      </c>
    </row>
    <row r="57" spans="1:10" ht="22.5" customHeight="1">
      <c r="A57" s="24">
        <v>50</v>
      </c>
      <c r="B57" s="17">
        <v>670141</v>
      </c>
      <c r="C57" s="35" t="s">
        <v>69</v>
      </c>
      <c r="D57" s="62">
        <v>0</v>
      </c>
      <c r="E57" s="62"/>
      <c r="F57" s="62">
        <v>0</v>
      </c>
      <c r="G57" s="62">
        <v>909559</v>
      </c>
      <c r="H57" s="62"/>
      <c r="I57" s="62"/>
      <c r="J57" s="63">
        <f t="shared" si="0"/>
        <v>909559</v>
      </c>
    </row>
    <row r="58" spans="1:10">
      <c r="A58" s="24">
        <v>51</v>
      </c>
      <c r="B58" s="17">
        <v>670145</v>
      </c>
      <c r="C58" s="35" t="s">
        <v>70</v>
      </c>
      <c r="D58" s="62">
        <v>0</v>
      </c>
      <c r="E58" s="62"/>
      <c r="F58" s="62">
        <v>0</v>
      </c>
      <c r="G58" s="62">
        <v>114642</v>
      </c>
      <c r="H58" s="62"/>
      <c r="I58" s="62"/>
      <c r="J58" s="63">
        <f t="shared" si="0"/>
        <v>114642</v>
      </c>
    </row>
    <row r="59" spans="1:10" ht="21" customHeight="1">
      <c r="A59" s="24">
        <v>52</v>
      </c>
      <c r="B59" s="18">
        <v>670146</v>
      </c>
      <c r="C59" s="35" t="s">
        <v>78</v>
      </c>
      <c r="D59" s="62">
        <v>0</v>
      </c>
      <c r="E59" s="62"/>
      <c r="F59" s="62">
        <v>0</v>
      </c>
      <c r="G59" s="62">
        <v>0</v>
      </c>
      <c r="H59" s="62"/>
      <c r="I59" s="62"/>
      <c r="J59" s="63">
        <f t="shared" si="0"/>
        <v>0</v>
      </c>
    </row>
    <row r="60" spans="1:10" ht="31.5">
      <c r="A60" s="24">
        <v>53</v>
      </c>
      <c r="B60" s="18">
        <v>670147</v>
      </c>
      <c r="C60" s="35" t="s">
        <v>71</v>
      </c>
      <c r="D60" s="62">
        <v>16126034.810000002</v>
      </c>
      <c r="E60" s="62"/>
      <c r="F60" s="62">
        <v>0</v>
      </c>
      <c r="G60" s="62">
        <v>460103</v>
      </c>
      <c r="H60" s="62"/>
      <c r="I60" s="62"/>
      <c r="J60" s="63">
        <f t="shared" si="0"/>
        <v>16586137.810000002</v>
      </c>
    </row>
    <row r="61" spans="1:10" ht="21" customHeight="1">
      <c r="A61" s="24">
        <v>54</v>
      </c>
      <c r="B61" s="17">
        <v>670148</v>
      </c>
      <c r="C61" s="35" t="s">
        <v>53</v>
      </c>
      <c r="D61" s="62">
        <v>4443229.0299999993</v>
      </c>
      <c r="E61" s="62"/>
      <c r="F61" s="62">
        <v>0</v>
      </c>
      <c r="G61" s="62">
        <v>0</v>
      </c>
      <c r="H61" s="62"/>
      <c r="I61" s="62"/>
      <c r="J61" s="63">
        <f t="shared" si="0"/>
        <v>4443229.0299999993</v>
      </c>
    </row>
    <row r="62" spans="1:10">
      <c r="A62" s="24">
        <v>55</v>
      </c>
      <c r="B62" s="17">
        <v>670155</v>
      </c>
      <c r="C62" s="37" t="s">
        <v>54</v>
      </c>
      <c r="D62" s="62">
        <v>0</v>
      </c>
      <c r="E62" s="62"/>
      <c r="F62" s="62">
        <v>1005124.3800000001</v>
      </c>
      <c r="G62" s="62">
        <v>0</v>
      </c>
      <c r="H62" s="62"/>
      <c r="I62" s="62"/>
      <c r="J62" s="63">
        <f t="shared" si="0"/>
        <v>1005124.3800000001</v>
      </c>
    </row>
    <row r="63" spans="1:10" ht="47.25">
      <c r="A63" s="24">
        <v>56</v>
      </c>
      <c r="B63" s="17">
        <v>670156</v>
      </c>
      <c r="C63" s="37" t="s">
        <v>72</v>
      </c>
      <c r="D63" s="62">
        <v>0</v>
      </c>
      <c r="E63" s="62"/>
      <c r="F63" s="62">
        <v>0</v>
      </c>
      <c r="G63" s="62">
        <v>535851.80000000005</v>
      </c>
      <c r="H63" s="62"/>
      <c r="I63" s="62"/>
      <c r="J63" s="63">
        <f t="shared" si="0"/>
        <v>535851.80000000005</v>
      </c>
    </row>
    <row r="64" spans="1:10">
      <c r="A64" s="24">
        <v>57</v>
      </c>
      <c r="B64" s="19">
        <v>670157</v>
      </c>
      <c r="C64" s="37" t="s">
        <v>55</v>
      </c>
      <c r="D64" s="62">
        <v>114466019.54381944</v>
      </c>
      <c r="E64" s="62"/>
      <c r="F64" s="62">
        <v>6286354.2414959623</v>
      </c>
      <c r="G64" s="62">
        <v>97857191.944040701</v>
      </c>
      <c r="H64" s="62"/>
      <c r="I64" s="62"/>
      <c r="J64" s="63">
        <f t="shared" si="0"/>
        <v>218609565.72935611</v>
      </c>
    </row>
    <row r="65" spans="1:10" ht="31.5">
      <c r="A65" s="24">
        <v>58</v>
      </c>
      <c r="B65" s="17">
        <v>670162</v>
      </c>
      <c r="C65" s="38" t="s">
        <v>73</v>
      </c>
      <c r="D65" s="62">
        <v>0</v>
      </c>
      <c r="E65" s="62"/>
      <c r="F65" s="62">
        <v>0</v>
      </c>
      <c r="G65" s="62">
        <v>6704817.9866666663</v>
      </c>
      <c r="H65" s="62"/>
      <c r="I65" s="62"/>
      <c r="J65" s="63">
        <f t="shared" si="0"/>
        <v>6704817.9866666663</v>
      </c>
    </row>
    <row r="66" spans="1:10">
      <c r="A66" s="24">
        <v>59</v>
      </c>
      <c r="B66" s="14">
        <v>670164</v>
      </c>
      <c r="C66" s="37" t="s">
        <v>74</v>
      </c>
      <c r="D66" s="62">
        <v>0</v>
      </c>
      <c r="E66" s="62"/>
      <c r="F66" s="62">
        <v>1711619.6700000002</v>
      </c>
      <c r="G66" s="62">
        <v>0</v>
      </c>
      <c r="H66" s="62"/>
      <c r="I66" s="62"/>
      <c r="J66" s="63">
        <f t="shared" si="0"/>
        <v>1711619.6700000002</v>
      </c>
    </row>
    <row r="67" spans="1:10" ht="23.25" customHeight="1">
      <c r="A67" s="24">
        <v>60</v>
      </c>
      <c r="B67" s="17">
        <v>670166</v>
      </c>
      <c r="C67" s="37" t="s">
        <v>79</v>
      </c>
      <c r="D67" s="62">
        <v>0</v>
      </c>
      <c r="E67" s="62"/>
      <c r="F67" s="62">
        <v>0</v>
      </c>
      <c r="G67" s="62">
        <v>0</v>
      </c>
      <c r="H67" s="62"/>
      <c r="I67" s="62"/>
      <c r="J67" s="63">
        <f t="shared" si="0"/>
        <v>0</v>
      </c>
    </row>
    <row r="68" spans="1:10" ht="23.25" customHeight="1">
      <c r="A68" s="24">
        <v>61</v>
      </c>
      <c r="B68" s="72">
        <v>670167</v>
      </c>
      <c r="C68" s="73" t="s">
        <v>80</v>
      </c>
      <c r="D68" s="62">
        <v>0</v>
      </c>
      <c r="E68" s="62"/>
      <c r="F68" s="62">
        <v>0</v>
      </c>
      <c r="G68" s="62">
        <v>116006</v>
      </c>
      <c r="H68" s="62"/>
      <c r="I68" s="62"/>
      <c r="J68" s="63">
        <f t="shared" si="0"/>
        <v>116006</v>
      </c>
    </row>
    <row r="69" spans="1:10" ht="23.25" customHeight="1">
      <c r="A69" s="24">
        <v>62</v>
      </c>
      <c r="B69" s="72">
        <v>670168</v>
      </c>
      <c r="C69" s="73" t="s">
        <v>81</v>
      </c>
      <c r="D69" s="62">
        <v>0</v>
      </c>
      <c r="E69" s="62"/>
      <c r="F69" s="62">
        <v>0</v>
      </c>
      <c r="G69" s="62"/>
      <c r="H69" s="62"/>
      <c r="I69" s="62"/>
      <c r="J69" s="63">
        <f t="shared" si="0"/>
        <v>0</v>
      </c>
    </row>
    <row r="70" spans="1:10" ht="31.5" customHeight="1">
      <c r="A70" s="24"/>
      <c r="B70" s="20"/>
      <c r="C70" s="9" t="s">
        <v>37</v>
      </c>
      <c r="D70" s="63">
        <f t="shared" ref="D70:I70" si="1">SUM(D8:D69)</f>
        <v>2401294143.427403</v>
      </c>
      <c r="E70" s="63">
        <f t="shared" si="1"/>
        <v>160125151.19999999</v>
      </c>
      <c r="F70" s="63">
        <f t="shared" si="1"/>
        <v>565854018.89999998</v>
      </c>
      <c r="G70" s="63">
        <f t="shared" si="1"/>
        <v>2185023040.8496943</v>
      </c>
      <c r="H70" s="63">
        <f t="shared" si="1"/>
        <v>309610932.2030735</v>
      </c>
      <c r="I70" s="63">
        <f t="shared" si="1"/>
        <v>8886717</v>
      </c>
      <c r="J70" s="63">
        <f>SUM(J8:J69)</f>
        <v>5470668852.3801718</v>
      </c>
    </row>
    <row r="71" spans="1:10">
      <c r="I71" s="12"/>
      <c r="J71" s="7"/>
    </row>
    <row r="72" spans="1:10">
      <c r="D72" s="70"/>
      <c r="E72" s="70"/>
      <c r="F72" s="70"/>
      <c r="I72" s="12"/>
      <c r="J72" s="7"/>
    </row>
    <row r="73" spans="1:10">
      <c r="J73" s="7"/>
    </row>
    <row r="74" spans="1:10">
      <c r="J74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31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78"/>
  <sheetViews>
    <sheetView zoomScale="70" zoomScaleNormal="70" workbookViewId="0">
      <pane xSplit="3" ySplit="7" topLeftCell="D56" activePane="bottomRight" state="frozen"/>
      <selection pane="topRight" activeCell="D1" sqref="D1"/>
      <selection pane="bottomLeft" activeCell="A8" sqref="A8"/>
      <selection pane="bottomRight" activeCell="F76" sqref="F76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5" style="3" bestFit="1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7" t="s">
        <v>39</v>
      </c>
      <c r="I1" s="87"/>
      <c r="J1" s="87"/>
    </row>
    <row r="2" spans="1:10" s="11" customFormat="1" ht="25.5" customHeight="1">
      <c r="A2" s="21"/>
      <c r="B2" s="10"/>
      <c r="C2" s="88" t="str">
        <f>макс!C2</f>
        <v>Утверждено на заседании Комиссии по разработке Территориальной программы ОМС на 2026 год от 22.12.2025</v>
      </c>
      <c r="D2" s="88"/>
      <c r="E2" s="88"/>
      <c r="F2" s="88"/>
      <c r="G2" s="88"/>
      <c r="H2" s="88"/>
      <c r="I2" s="88"/>
      <c r="J2" s="88"/>
    </row>
    <row r="3" spans="1:10">
      <c r="A3" s="28"/>
      <c r="B3" s="4"/>
      <c r="C3" s="4"/>
      <c r="D3" s="4"/>
      <c r="E3" s="4"/>
      <c r="F3" s="6"/>
      <c r="G3" s="6"/>
      <c r="H3" s="87"/>
      <c r="I3" s="87"/>
      <c r="J3" s="87"/>
    </row>
    <row r="4" spans="1:10">
      <c r="A4" s="28"/>
      <c r="B4" s="4"/>
      <c r="C4" s="82" t="str">
        <f>макс!C4</f>
        <v>Стоимость медицинской помощи в разрезе медицинских и страховых медицинских организаций на 2026 год</v>
      </c>
      <c r="D4" s="82"/>
      <c r="E4" s="82"/>
      <c r="F4" s="82"/>
      <c r="G4" s="82"/>
      <c r="H4" s="82"/>
      <c r="I4" s="82"/>
      <c r="J4" s="82"/>
    </row>
    <row r="5" spans="1:10" ht="24" customHeight="1">
      <c r="A5" s="82"/>
      <c r="B5" s="82"/>
      <c r="C5" s="82"/>
      <c r="D5" s="82"/>
      <c r="E5" s="82"/>
      <c r="F5" s="82"/>
      <c r="G5" s="82"/>
      <c r="H5" s="82"/>
      <c r="I5" s="29"/>
      <c r="J5" s="8" t="s">
        <v>38</v>
      </c>
    </row>
    <row r="6" spans="1:10" ht="21.6" customHeight="1">
      <c r="A6" s="80" t="s">
        <v>1</v>
      </c>
      <c r="B6" s="80" t="s">
        <v>42</v>
      </c>
      <c r="C6" s="83" t="s">
        <v>59</v>
      </c>
      <c r="D6" s="84"/>
      <c r="E6" s="84"/>
      <c r="F6" s="84"/>
      <c r="G6" s="84"/>
      <c r="H6" s="84"/>
      <c r="I6" s="84"/>
      <c r="J6" s="85"/>
    </row>
    <row r="7" spans="1:10" s="2" customFormat="1" ht="135" customHeight="1">
      <c r="A7" s="80"/>
      <c r="B7" s="80" t="s">
        <v>42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58</v>
      </c>
      <c r="J7" s="5" t="str">
        <f>макс!J7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6792450</v>
      </c>
      <c r="H8" s="66"/>
      <c r="I8" s="66"/>
      <c r="J8" s="67">
        <f>D8+F8+G8+H8+I8</f>
        <v>6792450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927228372.45880294</v>
      </c>
      <c r="E9" s="66">
        <v>57353909</v>
      </c>
      <c r="F9" s="66">
        <v>38527716.92679701</v>
      </c>
      <c r="G9" s="66">
        <v>57846183.610299997</v>
      </c>
      <c r="H9" s="66"/>
      <c r="I9" s="68">
        <v>6122094</v>
      </c>
      <c r="J9" s="67">
        <f t="shared" ref="J9:J69" si="0">D9+F9+G9+H9+I9</f>
        <v>1029724366.9958999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124351940.92969626</v>
      </c>
      <c r="E10" s="66">
        <v>3183537.5</v>
      </c>
      <c r="F10" s="66">
        <v>19761982.765197583</v>
      </c>
      <c r="G10" s="66">
        <v>24961778.195300002</v>
      </c>
      <c r="H10" s="66"/>
      <c r="I10" s="68">
        <v>4928051</v>
      </c>
      <c r="J10" s="67">
        <f t="shared" si="0"/>
        <v>174003752.89019385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171780152</v>
      </c>
      <c r="H11" s="66"/>
      <c r="I11" s="66"/>
      <c r="J11" s="67">
        <f t="shared" si="0"/>
        <v>171780152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389872868.96208143</v>
      </c>
      <c r="E12" s="66">
        <v>66044500</v>
      </c>
      <c r="F12" s="66">
        <v>376262443.48523307</v>
      </c>
      <c r="G12" s="66">
        <v>133122570.2432</v>
      </c>
      <c r="H12" s="66"/>
      <c r="I12" s="66"/>
      <c r="J12" s="67">
        <f t="shared" si="0"/>
        <v>899257882.69051456</v>
      </c>
    </row>
    <row r="13" spans="1:10" ht="27.75" customHeight="1">
      <c r="A13" s="24">
        <v>6</v>
      </c>
      <c r="B13" s="14">
        <v>670012</v>
      </c>
      <c r="C13" s="31" t="s">
        <v>46</v>
      </c>
      <c r="D13" s="66">
        <v>0</v>
      </c>
      <c r="E13" s="66"/>
      <c r="F13" s="66">
        <v>0</v>
      </c>
      <c r="G13" s="66">
        <v>116778424.84676817</v>
      </c>
      <c r="H13" s="66">
        <v>26863015.416004039</v>
      </c>
      <c r="I13" s="66"/>
      <c r="J13" s="67">
        <f t="shared" si="0"/>
        <v>143641440.2627722</v>
      </c>
    </row>
    <row r="14" spans="1:10" ht="19.5" customHeight="1">
      <c r="A14" s="24">
        <v>7</v>
      </c>
      <c r="B14" s="15">
        <v>670013</v>
      </c>
      <c r="C14" s="31" t="s">
        <v>17</v>
      </c>
      <c r="D14" s="66">
        <v>7495955.600421641</v>
      </c>
      <c r="E14" s="66"/>
      <c r="F14" s="66">
        <v>5894767.7644356182</v>
      </c>
      <c r="G14" s="66">
        <v>25047968.936079439</v>
      </c>
      <c r="H14" s="68"/>
      <c r="I14" s="66"/>
      <c r="J14" s="67">
        <f t="shared" si="0"/>
        <v>38438692.300936699</v>
      </c>
    </row>
    <row r="15" spans="1:10" ht="30.75" customHeight="1">
      <c r="A15" s="24">
        <v>8</v>
      </c>
      <c r="B15" s="15">
        <v>670015</v>
      </c>
      <c r="C15" s="31" t="s">
        <v>18</v>
      </c>
      <c r="D15" s="66">
        <v>44339016.757184908</v>
      </c>
      <c r="E15" s="66"/>
      <c r="F15" s="66">
        <v>5073639.7416844545</v>
      </c>
      <c r="G15" s="66">
        <v>178360432.70066467</v>
      </c>
      <c r="H15" s="66"/>
      <c r="I15" s="66"/>
      <c r="J15" s="67">
        <f t="shared" si="0"/>
        <v>227773089.19953403</v>
      </c>
    </row>
    <row r="16" spans="1:10" ht="31.5" customHeight="1">
      <c r="A16" s="24">
        <v>9</v>
      </c>
      <c r="B16" s="15">
        <v>670017</v>
      </c>
      <c r="C16" s="31" t="s">
        <v>19</v>
      </c>
      <c r="D16" s="66">
        <v>16024976.409809018</v>
      </c>
      <c r="E16" s="66"/>
      <c r="F16" s="66">
        <v>5030248.363743687</v>
      </c>
      <c r="G16" s="66">
        <v>28325265.823065378</v>
      </c>
      <c r="H16" s="66"/>
      <c r="I16" s="66"/>
      <c r="J16" s="67">
        <f t="shared" si="0"/>
        <v>49380490.596618086</v>
      </c>
    </row>
    <row r="17" spans="1:10">
      <c r="A17" s="24">
        <v>10</v>
      </c>
      <c r="B17" s="15">
        <v>670018</v>
      </c>
      <c r="C17" s="31" t="s">
        <v>20</v>
      </c>
      <c r="D17" s="66">
        <v>28740842.851784606</v>
      </c>
      <c r="E17" s="66"/>
      <c r="F17" s="66">
        <v>9932839.6926877052</v>
      </c>
      <c r="G17" s="66">
        <v>95313318.975517184</v>
      </c>
      <c r="H17" s="66"/>
      <c r="I17" s="66"/>
      <c r="J17" s="67">
        <f t="shared" si="0"/>
        <v>133987001.51998949</v>
      </c>
    </row>
    <row r="18" spans="1:10">
      <c r="A18" s="24">
        <v>11</v>
      </c>
      <c r="B18" s="15">
        <v>670020</v>
      </c>
      <c r="C18" s="31" t="s">
        <v>57</v>
      </c>
      <c r="D18" s="66">
        <v>16348439.414028807</v>
      </c>
      <c r="E18" s="66"/>
      <c r="F18" s="66">
        <v>6073615.5095491204</v>
      </c>
      <c r="G18" s="66">
        <v>35565564.618740149</v>
      </c>
      <c r="H18" s="66"/>
      <c r="I18" s="66"/>
      <c r="J18" s="67">
        <f t="shared" si="0"/>
        <v>57987619.542318076</v>
      </c>
    </row>
    <row r="19" spans="1:10">
      <c r="A19" s="24">
        <v>12</v>
      </c>
      <c r="B19" s="15">
        <v>670022</v>
      </c>
      <c r="C19" s="31" t="s">
        <v>21</v>
      </c>
      <c r="D19" s="66">
        <v>8095731.057874809</v>
      </c>
      <c r="E19" s="66"/>
      <c r="F19" s="66">
        <v>4606420.8430514224</v>
      </c>
      <c r="G19" s="66">
        <v>26903267.529326942</v>
      </c>
      <c r="H19" s="66"/>
      <c r="I19" s="66"/>
      <c r="J19" s="67">
        <f t="shared" si="0"/>
        <v>39605419.430253178</v>
      </c>
    </row>
    <row r="20" spans="1:10" ht="22.7" customHeight="1">
      <c r="A20" s="24">
        <v>13</v>
      </c>
      <c r="B20" s="15">
        <v>670023</v>
      </c>
      <c r="C20" s="31" t="s">
        <v>22</v>
      </c>
      <c r="D20" s="66">
        <v>12978509.850997014</v>
      </c>
      <c r="E20" s="76"/>
      <c r="F20" s="66">
        <v>4412299.0226034587</v>
      </c>
      <c r="G20" s="66">
        <v>26330236.525021009</v>
      </c>
      <c r="H20" s="66"/>
      <c r="I20" s="66"/>
      <c r="J20" s="67">
        <f t="shared" si="0"/>
        <v>43721045.398621485</v>
      </c>
    </row>
    <row r="21" spans="1:10">
      <c r="A21" s="24">
        <v>14</v>
      </c>
      <c r="B21" s="15">
        <v>670024</v>
      </c>
      <c r="C21" s="31" t="s">
        <v>47</v>
      </c>
      <c r="D21" s="66">
        <v>10336100.772604313</v>
      </c>
      <c r="E21" s="76"/>
      <c r="F21" s="66">
        <v>5051926.9556302782</v>
      </c>
      <c r="G21" s="66">
        <v>25304187.162914939</v>
      </c>
      <c r="H21" s="66"/>
      <c r="I21" s="66"/>
      <c r="J21" s="67">
        <f t="shared" si="0"/>
        <v>40692214.891149528</v>
      </c>
    </row>
    <row r="22" spans="1:10">
      <c r="A22" s="24">
        <v>15</v>
      </c>
      <c r="B22" s="15">
        <v>670026</v>
      </c>
      <c r="C22" s="31" t="s">
        <v>41</v>
      </c>
      <c r="D22" s="66">
        <v>33625746.082800865</v>
      </c>
      <c r="E22" s="76"/>
      <c r="F22" s="66">
        <v>7246008.9879396493</v>
      </c>
      <c r="G22" s="66">
        <v>97884200.216895387</v>
      </c>
      <c r="H22" s="66"/>
      <c r="I22" s="66"/>
      <c r="J22" s="67">
        <f t="shared" si="0"/>
        <v>138755955.28763589</v>
      </c>
    </row>
    <row r="23" spans="1:10" ht="36" customHeight="1">
      <c r="A23" s="24">
        <v>16</v>
      </c>
      <c r="B23" s="15">
        <v>670027</v>
      </c>
      <c r="C23" s="31" t="s">
        <v>23</v>
      </c>
      <c r="D23" s="66">
        <v>193930089.87367833</v>
      </c>
      <c r="E23" s="76"/>
      <c r="F23" s="66">
        <v>13517522.476831399</v>
      </c>
      <c r="G23" s="66">
        <v>290258950.33100647</v>
      </c>
      <c r="H23" s="66"/>
      <c r="I23" s="66"/>
      <c r="J23" s="67">
        <f t="shared" si="0"/>
        <v>497706562.68151617</v>
      </c>
    </row>
    <row r="24" spans="1:10" ht="36" customHeight="1">
      <c r="A24" s="24">
        <v>17</v>
      </c>
      <c r="B24" s="15">
        <v>670028</v>
      </c>
      <c r="C24" s="31" t="s">
        <v>24</v>
      </c>
      <c r="D24" s="66">
        <v>49540402.528221674</v>
      </c>
      <c r="E24" s="76"/>
      <c r="F24" s="66">
        <v>10803032.263034075</v>
      </c>
      <c r="G24" s="66">
        <v>46351003.417586446</v>
      </c>
      <c r="H24" s="66"/>
      <c r="I24" s="66"/>
      <c r="J24" s="67">
        <f t="shared" si="0"/>
        <v>106694438.20884219</v>
      </c>
    </row>
    <row r="25" spans="1:10" ht="36" customHeight="1">
      <c r="A25" s="24">
        <v>18</v>
      </c>
      <c r="B25" s="15">
        <v>670029</v>
      </c>
      <c r="C25" s="31" t="s">
        <v>48</v>
      </c>
      <c r="D25" s="66">
        <v>172054827.33281538</v>
      </c>
      <c r="E25" s="76"/>
      <c r="F25" s="66">
        <v>10713545.616109967</v>
      </c>
      <c r="G25" s="66">
        <v>257578680.80986965</v>
      </c>
      <c r="H25" s="66"/>
      <c r="I25" s="66"/>
      <c r="J25" s="67">
        <f t="shared" si="0"/>
        <v>440347053.75879502</v>
      </c>
    </row>
    <row r="26" spans="1:10" ht="36" customHeight="1">
      <c r="A26" s="24">
        <v>19</v>
      </c>
      <c r="B26" s="16">
        <v>670030</v>
      </c>
      <c r="C26" s="32" t="s">
        <v>56</v>
      </c>
      <c r="D26" s="66">
        <v>18699674.342055425</v>
      </c>
      <c r="E26" s="76"/>
      <c r="F26" s="66">
        <v>6765156.3132946929</v>
      </c>
      <c r="G26" s="66">
        <v>89403622.801074892</v>
      </c>
      <c r="H26" s="66"/>
      <c r="I26" s="66"/>
      <c r="J26" s="67">
        <f t="shared" si="0"/>
        <v>114868453.45642501</v>
      </c>
    </row>
    <row r="27" spans="1:10" ht="36" customHeight="1">
      <c r="A27" s="24">
        <v>20</v>
      </c>
      <c r="B27" s="15">
        <v>670033</v>
      </c>
      <c r="C27" s="31" t="s">
        <v>26</v>
      </c>
      <c r="D27" s="66">
        <v>9509486.9371017497</v>
      </c>
      <c r="E27" s="76"/>
      <c r="F27" s="66">
        <v>5230833.9025861649</v>
      </c>
      <c r="G27" s="66">
        <v>17710352.204078592</v>
      </c>
      <c r="H27" s="66"/>
      <c r="I27" s="66"/>
      <c r="J27" s="67">
        <f t="shared" si="0"/>
        <v>32450673.043766506</v>
      </c>
    </row>
    <row r="28" spans="1:10" ht="21" customHeight="1">
      <c r="A28" s="24">
        <v>21</v>
      </c>
      <c r="B28" s="15">
        <v>670036</v>
      </c>
      <c r="C28" s="31" t="s">
        <v>27</v>
      </c>
      <c r="D28" s="66">
        <v>116764011.35649058</v>
      </c>
      <c r="E28" s="76"/>
      <c r="F28" s="66">
        <v>12340646.500323307</v>
      </c>
      <c r="G28" s="66">
        <v>180333447.68522328</v>
      </c>
      <c r="H28" s="66"/>
      <c r="I28" s="66"/>
      <c r="J28" s="67">
        <f t="shared" si="0"/>
        <v>309438105.54203719</v>
      </c>
    </row>
    <row r="29" spans="1:10">
      <c r="A29" s="24">
        <v>22</v>
      </c>
      <c r="B29" s="15">
        <v>670045</v>
      </c>
      <c r="C29" s="31" t="s">
        <v>76</v>
      </c>
      <c r="D29" s="66">
        <v>0</v>
      </c>
      <c r="E29" s="76"/>
      <c r="F29" s="76">
        <v>69453865.745360196</v>
      </c>
      <c r="G29" s="66">
        <v>741264934.81681526</v>
      </c>
      <c r="H29" s="66"/>
      <c r="I29" s="66"/>
      <c r="J29" s="67">
        <f t="shared" si="0"/>
        <v>810718800.56217551</v>
      </c>
    </row>
    <row r="30" spans="1:10">
      <c r="A30" s="24">
        <v>23</v>
      </c>
      <c r="B30" s="14">
        <v>670048</v>
      </c>
      <c r="C30" s="31" t="s">
        <v>62</v>
      </c>
      <c r="D30" s="66">
        <v>604964258.64953589</v>
      </c>
      <c r="E30" s="76">
        <v>46322202</v>
      </c>
      <c r="F30" s="66">
        <v>59869604.264385097</v>
      </c>
      <c r="G30" s="66">
        <v>131567693.11519212</v>
      </c>
      <c r="H30" s="66"/>
      <c r="I30" s="66">
        <v>3862772</v>
      </c>
      <c r="J30" s="67">
        <f t="shared" si="0"/>
        <v>800264328.02911305</v>
      </c>
    </row>
    <row r="31" spans="1:10" ht="30" customHeight="1">
      <c r="A31" s="24">
        <v>24</v>
      </c>
      <c r="B31" s="15">
        <v>670050</v>
      </c>
      <c r="C31" s="31" t="s">
        <v>16</v>
      </c>
      <c r="D31" s="66">
        <v>45532821.881055221</v>
      </c>
      <c r="E31" s="76"/>
      <c r="F31" s="66">
        <v>0</v>
      </c>
      <c r="G31" s="66">
        <v>2309433</v>
      </c>
      <c r="H31" s="66"/>
      <c r="I31" s="66"/>
      <c r="J31" s="67">
        <f t="shared" si="0"/>
        <v>47842254.881055221</v>
      </c>
    </row>
    <row r="32" spans="1:10" ht="24.6" customHeight="1">
      <c r="A32" s="24">
        <v>25</v>
      </c>
      <c r="B32" s="14">
        <v>670052</v>
      </c>
      <c r="C32" s="31" t="s">
        <v>49</v>
      </c>
      <c r="D32" s="66">
        <v>45143609.880768709</v>
      </c>
      <c r="E32" s="76"/>
      <c r="F32" s="66">
        <v>19572872.176562946</v>
      </c>
      <c r="G32" s="66">
        <v>271270278.75370097</v>
      </c>
      <c r="H32" s="66"/>
      <c r="I32" s="66"/>
      <c r="J32" s="67">
        <f t="shared" si="0"/>
        <v>335986760.81103265</v>
      </c>
    </row>
    <row r="33" spans="1:10" ht="33.6" customHeight="1">
      <c r="A33" s="24">
        <v>26</v>
      </c>
      <c r="B33" s="16">
        <v>670053</v>
      </c>
      <c r="C33" s="32" t="s">
        <v>25</v>
      </c>
      <c r="D33" s="66">
        <v>0</v>
      </c>
      <c r="E33" s="76"/>
      <c r="F33" s="66">
        <v>8387928.3179642279</v>
      </c>
      <c r="G33" s="66">
        <v>116233214.0375533</v>
      </c>
      <c r="H33" s="66"/>
      <c r="I33" s="66"/>
      <c r="J33" s="67">
        <f t="shared" si="0"/>
        <v>124621142.35551752</v>
      </c>
    </row>
    <row r="34" spans="1:10" ht="21" customHeight="1">
      <c r="A34" s="24">
        <v>27</v>
      </c>
      <c r="B34" s="16">
        <v>670054</v>
      </c>
      <c r="C34" s="32" t="s">
        <v>15</v>
      </c>
      <c r="D34" s="66">
        <v>558081919.41110682</v>
      </c>
      <c r="E34" s="76">
        <v>53689241.5</v>
      </c>
      <c r="F34" s="66">
        <v>0</v>
      </c>
      <c r="G34" s="66">
        <v>47945699.953999996</v>
      </c>
      <c r="H34" s="66"/>
      <c r="I34" s="66"/>
      <c r="J34" s="67">
        <f t="shared" si="0"/>
        <v>606027619.36510682</v>
      </c>
    </row>
    <row r="35" spans="1:10" ht="21" customHeight="1">
      <c r="A35" s="24">
        <v>28</v>
      </c>
      <c r="B35" s="15">
        <v>670055</v>
      </c>
      <c r="C35" s="31" t="s">
        <v>29</v>
      </c>
      <c r="D35" s="66">
        <v>0</v>
      </c>
      <c r="E35" s="76"/>
      <c r="F35" s="66">
        <v>0</v>
      </c>
      <c r="G35" s="66">
        <v>1148311.7322</v>
      </c>
      <c r="H35" s="66"/>
      <c r="I35" s="66"/>
      <c r="J35" s="67">
        <f t="shared" si="0"/>
        <v>1148311.7322</v>
      </c>
    </row>
    <row r="36" spans="1:10" ht="21.75" customHeight="1">
      <c r="A36" s="24">
        <v>29</v>
      </c>
      <c r="B36" s="14">
        <v>670056</v>
      </c>
      <c r="C36" s="31" t="s">
        <v>28</v>
      </c>
      <c r="D36" s="66">
        <v>0</v>
      </c>
      <c r="E36" s="76"/>
      <c r="F36" s="66">
        <v>127004.79381204573</v>
      </c>
      <c r="G36" s="66">
        <v>1659781.4682333281</v>
      </c>
      <c r="H36" s="66"/>
      <c r="I36" s="66"/>
      <c r="J36" s="67">
        <f t="shared" si="0"/>
        <v>1786786.2620453739</v>
      </c>
    </row>
    <row r="37" spans="1:10" ht="21.75" customHeight="1">
      <c r="A37" s="24">
        <v>30</v>
      </c>
      <c r="B37" s="15">
        <v>670057</v>
      </c>
      <c r="C37" s="31" t="s">
        <v>50</v>
      </c>
      <c r="D37" s="66">
        <v>278465320.29792631</v>
      </c>
      <c r="E37" s="76">
        <v>39958543.5</v>
      </c>
      <c r="F37" s="66">
        <v>18361783.149126079</v>
      </c>
      <c r="G37" s="66">
        <v>61259328.984461896</v>
      </c>
      <c r="H37" s="66"/>
      <c r="I37" s="66"/>
      <c r="J37" s="67">
        <f t="shared" si="0"/>
        <v>358086432.43151426</v>
      </c>
    </row>
    <row r="38" spans="1:10" ht="17.25" customHeight="1">
      <c r="A38" s="24">
        <v>31</v>
      </c>
      <c r="B38" s="15">
        <v>670059</v>
      </c>
      <c r="C38" s="31" t="s">
        <v>13</v>
      </c>
      <c r="D38" s="66">
        <v>75896262.678861663</v>
      </c>
      <c r="E38" s="76"/>
      <c r="F38" s="66">
        <v>0</v>
      </c>
      <c r="G38" s="66">
        <v>4243089.1931999996</v>
      </c>
      <c r="H38" s="66"/>
      <c r="I38" s="66"/>
      <c r="J38" s="67">
        <f t="shared" si="0"/>
        <v>80139351.87206167</v>
      </c>
    </row>
    <row r="39" spans="1:10" ht="18.95" customHeight="1">
      <c r="A39" s="24">
        <v>32</v>
      </c>
      <c r="B39" s="15">
        <v>670063</v>
      </c>
      <c r="C39" s="31" t="s">
        <v>63</v>
      </c>
      <c r="D39" s="66">
        <v>0</v>
      </c>
      <c r="E39" s="76"/>
      <c r="F39" s="66">
        <v>0</v>
      </c>
      <c r="G39" s="66">
        <v>115716</v>
      </c>
      <c r="H39" s="66"/>
      <c r="I39" s="66"/>
      <c r="J39" s="67">
        <f t="shared" si="0"/>
        <v>115716</v>
      </c>
    </row>
    <row r="40" spans="1:10" ht="18.95" customHeight="1">
      <c r="A40" s="24">
        <v>33</v>
      </c>
      <c r="B40" s="15">
        <v>670065</v>
      </c>
      <c r="C40" s="31" t="s">
        <v>30</v>
      </c>
      <c r="D40" s="66">
        <v>0</v>
      </c>
      <c r="E40" s="76"/>
      <c r="F40" s="66">
        <v>1992090.4841500001</v>
      </c>
      <c r="G40" s="66">
        <v>313858.04666666675</v>
      </c>
      <c r="H40" s="66"/>
      <c r="I40" s="66"/>
      <c r="J40" s="67">
        <f t="shared" si="0"/>
        <v>2305948.5308166668</v>
      </c>
    </row>
    <row r="41" spans="1:10" ht="18.95" customHeight="1">
      <c r="A41" s="24">
        <v>34</v>
      </c>
      <c r="B41" s="15">
        <v>670066</v>
      </c>
      <c r="C41" s="31" t="s">
        <v>14</v>
      </c>
      <c r="D41" s="66">
        <v>0</v>
      </c>
      <c r="E41" s="76"/>
      <c r="F41" s="66">
        <v>0</v>
      </c>
      <c r="G41" s="66">
        <v>0</v>
      </c>
      <c r="H41" s="79">
        <v>542429216.32431304</v>
      </c>
      <c r="I41" s="66"/>
      <c r="J41" s="67">
        <f t="shared" si="0"/>
        <v>542429216.32431304</v>
      </c>
    </row>
    <row r="42" spans="1:10" ht="30.6" customHeight="1">
      <c r="A42" s="24">
        <v>35</v>
      </c>
      <c r="B42" s="15">
        <v>670067</v>
      </c>
      <c r="C42" s="31" t="s">
        <v>31</v>
      </c>
      <c r="D42" s="66">
        <v>1813981.18</v>
      </c>
      <c r="E42" s="76"/>
      <c r="F42" s="66">
        <v>5131744.7521906011</v>
      </c>
      <c r="G42" s="66">
        <v>9817168.9252000004</v>
      </c>
      <c r="H42" s="66"/>
      <c r="I42" s="66"/>
      <c r="J42" s="67">
        <f t="shared" si="0"/>
        <v>16762894.857390601</v>
      </c>
    </row>
    <row r="43" spans="1:10" ht="30" customHeight="1">
      <c r="A43" s="24">
        <v>36</v>
      </c>
      <c r="B43" s="14">
        <v>670070</v>
      </c>
      <c r="C43" s="31" t="s">
        <v>32</v>
      </c>
      <c r="D43" s="66">
        <v>0</v>
      </c>
      <c r="E43" s="76"/>
      <c r="F43" s="66">
        <v>0</v>
      </c>
      <c r="G43" s="66">
        <v>1677808.4405999999</v>
      </c>
      <c r="H43" s="66"/>
      <c r="I43" s="66"/>
      <c r="J43" s="67">
        <f t="shared" si="0"/>
        <v>1677808.4405999999</v>
      </c>
    </row>
    <row r="44" spans="1:10" ht="23.45" customHeight="1">
      <c r="A44" s="24">
        <v>37</v>
      </c>
      <c r="B44" s="15">
        <v>670072</v>
      </c>
      <c r="C44" s="33" t="s">
        <v>33</v>
      </c>
      <c r="D44" s="66">
        <v>0</v>
      </c>
      <c r="E44" s="76"/>
      <c r="F44" s="66">
        <v>2862524.4378062002</v>
      </c>
      <c r="G44" s="66">
        <v>0</v>
      </c>
      <c r="H44" s="69"/>
      <c r="I44" s="66"/>
      <c r="J44" s="67">
        <f t="shared" si="0"/>
        <v>2862524.4378062002</v>
      </c>
    </row>
    <row r="45" spans="1:10" ht="22.5" customHeight="1">
      <c r="A45" s="24">
        <v>38</v>
      </c>
      <c r="B45" s="17">
        <v>670081</v>
      </c>
      <c r="C45" s="31" t="s">
        <v>64</v>
      </c>
      <c r="D45" s="66">
        <v>0</v>
      </c>
      <c r="E45" s="76"/>
      <c r="F45" s="66">
        <v>0</v>
      </c>
      <c r="G45" s="66">
        <v>4428345</v>
      </c>
      <c r="H45" s="66"/>
      <c r="I45" s="66"/>
      <c r="J45" s="67">
        <f t="shared" si="0"/>
        <v>4428345</v>
      </c>
    </row>
    <row r="46" spans="1:10" ht="18.95" customHeight="1">
      <c r="A46" s="24">
        <v>39</v>
      </c>
      <c r="B46" s="17">
        <v>670082</v>
      </c>
      <c r="C46" s="34" t="s">
        <v>36</v>
      </c>
      <c r="D46" s="66">
        <v>0</v>
      </c>
      <c r="E46" s="76"/>
      <c r="F46" s="66">
        <v>0</v>
      </c>
      <c r="G46" s="66">
        <v>111729</v>
      </c>
      <c r="H46" s="66"/>
      <c r="I46" s="66"/>
      <c r="J46" s="67">
        <f t="shared" si="0"/>
        <v>111729</v>
      </c>
    </row>
    <row r="47" spans="1:10" ht="32.25" customHeight="1">
      <c r="A47" s="24">
        <v>40</v>
      </c>
      <c r="B47" s="17">
        <v>670084</v>
      </c>
      <c r="C47" s="34" t="s">
        <v>34</v>
      </c>
      <c r="D47" s="66">
        <v>0</v>
      </c>
      <c r="E47" s="76"/>
      <c r="F47" s="66">
        <v>79331846.434999973</v>
      </c>
      <c r="G47" s="66">
        <v>12749.5</v>
      </c>
      <c r="H47" s="66"/>
      <c r="I47" s="66"/>
      <c r="J47" s="67">
        <f t="shared" si="0"/>
        <v>79344595.934999973</v>
      </c>
    </row>
    <row r="48" spans="1:10">
      <c r="A48" s="24">
        <v>41</v>
      </c>
      <c r="B48" s="14">
        <v>670090</v>
      </c>
      <c r="C48" s="31" t="s">
        <v>51</v>
      </c>
      <c r="D48" s="66">
        <v>0</v>
      </c>
      <c r="E48" s="76"/>
      <c r="F48" s="66">
        <v>42314364.000000007</v>
      </c>
      <c r="G48" s="66">
        <v>12749.5</v>
      </c>
      <c r="H48" s="66"/>
      <c r="I48" s="66"/>
      <c r="J48" s="67">
        <f t="shared" si="0"/>
        <v>42327113.500000007</v>
      </c>
    </row>
    <row r="49" spans="1:10" ht="26.25" customHeight="1">
      <c r="A49" s="24">
        <v>42</v>
      </c>
      <c r="B49" s="14">
        <v>670097</v>
      </c>
      <c r="C49" s="31" t="s">
        <v>35</v>
      </c>
      <c r="D49" s="66">
        <v>0</v>
      </c>
      <c r="E49" s="76"/>
      <c r="F49" s="66">
        <v>2138579.2843551645</v>
      </c>
      <c r="G49" s="66">
        <v>7601433.1047999999</v>
      </c>
      <c r="H49" s="66"/>
      <c r="I49" s="66"/>
      <c r="J49" s="67">
        <f t="shared" si="0"/>
        <v>9740012.3891551644</v>
      </c>
    </row>
    <row r="50" spans="1:10" ht="18" customHeight="1">
      <c r="A50" s="24">
        <v>43</v>
      </c>
      <c r="B50" s="15">
        <v>670099</v>
      </c>
      <c r="C50" s="31" t="s">
        <v>65</v>
      </c>
      <c r="D50" s="66">
        <v>0</v>
      </c>
      <c r="E50" s="76"/>
      <c r="F50" s="66">
        <v>4609831.0733168889</v>
      </c>
      <c r="G50" s="66">
        <v>54007078.599020489</v>
      </c>
      <c r="H50" s="66"/>
      <c r="I50" s="66"/>
      <c r="J50" s="67">
        <f t="shared" si="0"/>
        <v>58616909.672337376</v>
      </c>
    </row>
    <row r="51" spans="1:10" ht="18" customHeight="1">
      <c r="A51" s="24">
        <v>44</v>
      </c>
      <c r="B51" s="15">
        <v>670109</v>
      </c>
      <c r="C51" s="31" t="s">
        <v>77</v>
      </c>
      <c r="D51" s="66">
        <v>323318.5</v>
      </c>
      <c r="E51" s="76">
        <v>323318.5</v>
      </c>
      <c r="F51" s="66">
        <v>0</v>
      </c>
      <c r="G51" s="66">
        <v>87810</v>
      </c>
      <c r="H51" s="66"/>
      <c r="I51" s="66"/>
      <c r="J51" s="67">
        <f t="shared" si="0"/>
        <v>411128.5</v>
      </c>
    </row>
    <row r="52" spans="1:10">
      <c r="A52" s="24">
        <v>45</v>
      </c>
      <c r="B52" s="15">
        <v>670123</v>
      </c>
      <c r="C52" s="34" t="s">
        <v>66</v>
      </c>
      <c r="D52" s="66">
        <v>0</v>
      </c>
      <c r="E52" s="76"/>
      <c r="F52" s="66">
        <v>0</v>
      </c>
      <c r="G52" s="66">
        <v>0</v>
      </c>
      <c r="H52" s="66"/>
      <c r="I52" s="66"/>
      <c r="J52" s="67">
        <f t="shared" si="0"/>
        <v>0</v>
      </c>
    </row>
    <row r="53" spans="1:10">
      <c r="A53" s="24">
        <v>46</v>
      </c>
      <c r="B53" s="15">
        <v>670125</v>
      </c>
      <c r="C53" s="35" t="s">
        <v>52</v>
      </c>
      <c r="D53" s="66">
        <v>0</v>
      </c>
      <c r="E53" s="76"/>
      <c r="F53" s="66">
        <v>43705784.640000001</v>
      </c>
      <c r="G53" s="66">
        <v>0</v>
      </c>
      <c r="H53" s="66"/>
      <c r="I53" s="66"/>
      <c r="J53" s="67">
        <f t="shared" si="0"/>
        <v>43705784.640000001</v>
      </c>
    </row>
    <row r="54" spans="1:10">
      <c r="A54" s="24">
        <v>47</v>
      </c>
      <c r="B54" s="14">
        <v>670129</v>
      </c>
      <c r="C54" s="36" t="s">
        <v>40</v>
      </c>
      <c r="D54" s="66">
        <v>0</v>
      </c>
      <c r="E54" s="76"/>
      <c r="F54" s="66">
        <v>22485372.205000009</v>
      </c>
      <c r="G54" s="66">
        <v>0</v>
      </c>
      <c r="H54" s="66"/>
      <c r="I54" s="66"/>
      <c r="J54" s="67">
        <f t="shared" si="0"/>
        <v>22485372.205000009</v>
      </c>
    </row>
    <row r="55" spans="1:10">
      <c r="A55" s="24">
        <v>48</v>
      </c>
      <c r="B55" s="18">
        <v>670136</v>
      </c>
      <c r="C55" s="34" t="s">
        <v>67</v>
      </c>
      <c r="D55" s="66">
        <v>0</v>
      </c>
      <c r="E55" s="76"/>
      <c r="F55" s="66">
        <v>333390.59330499993</v>
      </c>
      <c r="G55" s="66">
        <v>3369212.7614453714</v>
      </c>
      <c r="H55" s="66"/>
      <c r="I55" s="66"/>
      <c r="J55" s="67">
        <f t="shared" si="0"/>
        <v>3702603.3547503715</v>
      </c>
    </row>
    <row r="56" spans="1:10" ht="21.75" customHeight="1">
      <c r="A56" s="24">
        <v>49</v>
      </c>
      <c r="B56" s="18">
        <v>670139</v>
      </c>
      <c r="C56" s="34" t="s">
        <v>68</v>
      </c>
      <c r="D56" s="66">
        <v>0</v>
      </c>
      <c r="E56" s="76"/>
      <c r="F56" s="66">
        <v>0</v>
      </c>
      <c r="G56" s="66">
        <v>229926</v>
      </c>
      <c r="H56" s="66"/>
      <c r="I56" s="66"/>
      <c r="J56" s="67">
        <f t="shared" si="0"/>
        <v>229926</v>
      </c>
    </row>
    <row r="57" spans="1:10">
      <c r="A57" s="24">
        <v>50</v>
      </c>
      <c r="B57" s="17">
        <v>670141</v>
      </c>
      <c r="C57" s="35" t="s">
        <v>69</v>
      </c>
      <c r="D57" s="66">
        <v>0</v>
      </c>
      <c r="E57" s="76"/>
      <c r="F57" s="66">
        <v>0</v>
      </c>
      <c r="G57" s="66">
        <v>1520005</v>
      </c>
      <c r="H57" s="66"/>
      <c r="I57" s="66"/>
      <c r="J57" s="67">
        <f t="shared" si="0"/>
        <v>1520005</v>
      </c>
    </row>
    <row r="58" spans="1:10" ht="22.5" customHeight="1">
      <c r="A58" s="24">
        <v>51</v>
      </c>
      <c r="B58" s="17">
        <v>670145</v>
      </c>
      <c r="C58" s="35" t="s">
        <v>70</v>
      </c>
      <c r="D58" s="66">
        <v>0</v>
      </c>
      <c r="E58" s="76"/>
      <c r="F58" s="66">
        <v>0</v>
      </c>
      <c r="G58" s="66">
        <v>188413</v>
      </c>
      <c r="H58" s="66"/>
      <c r="I58" s="66"/>
      <c r="J58" s="67">
        <f t="shared" si="0"/>
        <v>188413</v>
      </c>
    </row>
    <row r="59" spans="1:10" ht="22.5" customHeight="1">
      <c r="A59" s="24">
        <v>52</v>
      </c>
      <c r="B59" s="18">
        <v>670146</v>
      </c>
      <c r="C59" s="35" t="s">
        <v>78</v>
      </c>
      <c r="D59" s="66">
        <v>0</v>
      </c>
      <c r="E59" s="76"/>
      <c r="F59" s="66">
        <v>0</v>
      </c>
      <c r="G59" s="66">
        <v>0</v>
      </c>
      <c r="H59" s="66"/>
      <c r="I59" s="66"/>
      <c r="J59" s="67">
        <f t="shared" si="0"/>
        <v>0</v>
      </c>
    </row>
    <row r="60" spans="1:10">
      <c r="A60" s="24">
        <v>53</v>
      </c>
      <c r="B60" s="18">
        <v>670147</v>
      </c>
      <c r="C60" s="35" t="s">
        <v>71</v>
      </c>
      <c r="D60" s="66">
        <v>26770228.130000003</v>
      </c>
      <c r="E60" s="76"/>
      <c r="F60" s="66">
        <v>0</v>
      </c>
      <c r="G60" s="66">
        <v>766838</v>
      </c>
      <c r="H60" s="66"/>
      <c r="I60" s="66"/>
      <c r="J60" s="67">
        <f t="shared" si="0"/>
        <v>27537066.130000003</v>
      </c>
    </row>
    <row r="61" spans="1:10" ht="22.15" customHeight="1">
      <c r="A61" s="24">
        <v>54</v>
      </c>
      <c r="B61" s="17">
        <v>670148</v>
      </c>
      <c r="C61" s="35" t="s">
        <v>53</v>
      </c>
      <c r="D61" s="66">
        <v>7148853.6000000006</v>
      </c>
      <c r="E61" s="66"/>
      <c r="F61" s="66">
        <v>0</v>
      </c>
      <c r="G61" s="66">
        <v>0</v>
      </c>
      <c r="H61" s="66"/>
      <c r="I61" s="66"/>
      <c r="J61" s="67">
        <f t="shared" si="0"/>
        <v>7148853.6000000006</v>
      </c>
    </row>
    <row r="62" spans="1:10" ht="42.75" customHeight="1">
      <c r="A62" s="24">
        <v>55</v>
      </c>
      <c r="B62" s="17">
        <v>670155</v>
      </c>
      <c r="C62" s="37" t="s">
        <v>54</v>
      </c>
      <c r="D62" s="66">
        <v>0</v>
      </c>
      <c r="E62" s="66"/>
      <c r="F62" s="66">
        <v>1675207.3000000005</v>
      </c>
      <c r="G62" s="66">
        <v>0</v>
      </c>
      <c r="H62" s="66"/>
      <c r="I62" s="66"/>
      <c r="J62" s="67">
        <f t="shared" si="0"/>
        <v>1675207.3000000005</v>
      </c>
    </row>
    <row r="63" spans="1:10" ht="31.5">
      <c r="A63" s="24">
        <v>56</v>
      </c>
      <c r="B63" s="17">
        <v>670156</v>
      </c>
      <c r="C63" s="37" t="s">
        <v>72</v>
      </c>
      <c r="D63" s="66">
        <v>0</v>
      </c>
      <c r="E63" s="66"/>
      <c r="F63" s="66">
        <v>0</v>
      </c>
      <c r="G63" s="66">
        <v>890122.16</v>
      </c>
      <c r="H63" s="66"/>
      <c r="I63" s="66"/>
      <c r="J63" s="67">
        <f t="shared" si="0"/>
        <v>890122.16</v>
      </c>
    </row>
    <row r="64" spans="1:10">
      <c r="A64" s="24">
        <v>57</v>
      </c>
      <c r="B64" s="19">
        <v>670157</v>
      </c>
      <c r="C64" s="37" t="s">
        <v>55</v>
      </c>
      <c r="D64" s="66">
        <v>191952848.7692655</v>
      </c>
      <c r="E64" s="66"/>
      <c r="F64" s="66">
        <v>10477248.096932903</v>
      </c>
      <c r="G64" s="66">
        <v>300081156.40025192</v>
      </c>
      <c r="H64" s="66"/>
      <c r="I64" s="66"/>
      <c r="J64" s="67">
        <f t="shared" si="0"/>
        <v>502511253.26645035</v>
      </c>
    </row>
    <row r="65" spans="1:10" ht="31.5">
      <c r="A65" s="24">
        <v>58</v>
      </c>
      <c r="B65" s="17">
        <v>670162</v>
      </c>
      <c r="C65" s="38" t="s">
        <v>73</v>
      </c>
      <c r="D65" s="66">
        <v>0</v>
      </c>
      <c r="E65" s="66"/>
      <c r="F65" s="66">
        <v>0</v>
      </c>
      <c r="G65" s="66">
        <v>10640962.503333334</v>
      </c>
      <c r="H65" s="66"/>
      <c r="I65" s="66"/>
      <c r="J65" s="67">
        <f t="shared" si="0"/>
        <v>10640962.503333334</v>
      </c>
    </row>
    <row r="66" spans="1:10">
      <c r="A66" s="24">
        <v>59</v>
      </c>
      <c r="B66" s="14">
        <v>670164</v>
      </c>
      <c r="C66" s="37" t="s">
        <v>74</v>
      </c>
      <c r="D66" s="66">
        <v>0</v>
      </c>
      <c r="E66" s="66"/>
      <c r="F66" s="66">
        <v>2852699.45</v>
      </c>
      <c r="G66" s="66">
        <v>0</v>
      </c>
      <c r="H66" s="66"/>
      <c r="I66" s="66"/>
      <c r="J66" s="67">
        <f t="shared" si="0"/>
        <v>2852699.45</v>
      </c>
    </row>
    <row r="67" spans="1:10">
      <c r="A67" s="24">
        <v>60</v>
      </c>
      <c r="B67" s="17">
        <v>670166</v>
      </c>
      <c r="C67" s="37" t="s">
        <v>79</v>
      </c>
      <c r="D67" s="66">
        <v>0</v>
      </c>
      <c r="E67" s="66"/>
      <c r="F67" s="66">
        <v>161643.17000000001</v>
      </c>
      <c r="G67" s="66">
        <v>0</v>
      </c>
      <c r="H67" s="66"/>
      <c r="I67" s="66"/>
      <c r="J67" s="67">
        <f t="shared" si="0"/>
        <v>161643.17000000001</v>
      </c>
    </row>
    <row r="68" spans="1:10">
      <c r="A68" s="24">
        <v>61</v>
      </c>
      <c r="B68" s="72">
        <v>670167</v>
      </c>
      <c r="C68" s="73" t="s">
        <v>80</v>
      </c>
      <c r="D68" s="66">
        <v>0</v>
      </c>
      <c r="E68" s="66"/>
      <c r="F68" s="66">
        <v>0</v>
      </c>
      <c r="G68" s="66">
        <v>193344</v>
      </c>
      <c r="H68" s="66"/>
      <c r="I68" s="66"/>
      <c r="J68" s="67">
        <f t="shared" si="0"/>
        <v>193344</v>
      </c>
    </row>
    <row r="69" spans="1:10">
      <c r="A69" s="24">
        <v>62</v>
      </c>
      <c r="B69" s="72">
        <v>670168</v>
      </c>
      <c r="C69" s="73" t="s">
        <v>81</v>
      </c>
      <c r="D69" s="66">
        <v>0</v>
      </c>
      <c r="E69" s="66"/>
      <c r="F69" s="66">
        <v>0</v>
      </c>
      <c r="G69" s="66"/>
      <c r="H69" s="66"/>
      <c r="I69" s="66"/>
      <c r="J69" s="67">
        <f t="shared" si="0"/>
        <v>0</v>
      </c>
    </row>
    <row r="70" spans="1:10">
      <c r="A70" s="24"/>
      <c r="B70" s="20"/>
      <c r="C70" s="9" t="s">
        <v>37</v>
      </c>
      <c r="D70" s="67">
        <f t="shared" ref="D70:I70" si="1">SUM(D8:D69)</f>
        <v>4016030416.4969702</v>
      </c>
      <c r="E70" s="67">
        <f t="shared" si="1"/>
        <v>266875252</v>
      </c>
      <c r="F70" s="67">
        <f t="shared" si="1"/>
        <v>943090031.5</v>
      </c>
      <c r="G70" s="67">
        <f t="shared" si="1"/>
        <v>3706920249.6293077</v>
      </c>
      <c r="H70" s="67">
        <f t="shared" si="1"/>
        <v>569292231.74031711</v>
      </c>
      <c r="I70" s="67">
        <f t="shared" si="1"/>
        <v>14912917</v>
      </c>
      <c r="J70" s="67">
        <f>SUM(J8:J69)</f>
        <v>9250245846.3665924</v>
      </c>
    </row>
    <row r="71" spans="1:10">
      <c r="H71" s="12"/>
      <c r="I71" s="12"/>
      <c r="J71" s="7"/>
    </row>
    <row r="72" spans="1:10">
      <c r="D72" s="12"/>
      <c r="E72" s="12"/>
      <c r="F72" s="12"/>
      <c r="G72" s="12"/>
      <c r="H72" s="12"/>
      <c r="I72" s="12"/>
      <c r="J72" s="12"/>
    </row>
    <row r="73" spans="1:10">
      <c r="D73" s="75"/>
      <c r="E73" s="12"/>
      <c r="J73" s="7"/>
    </row>
    <row r="74" spans="1:10">
      <c r="J74" s="7"/>
    </row>
    <row r="75" spans="1:10">
      <c r="J75" s="7"/>
    </row>
    <row r="76" spans="1:10">
      <c r="J76" s="7"/>
    </row>
    <row r="77" spans="1:10">
      <c r="J77" s="7"/>
    </row>
    <row r="78" spans="1:10">
      <c r="J78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2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2026-01-13T07:04:57Z</dcterms:modified>
</cp:coreProperties>
</file>